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40" windowWidth="11340" windowHeight="5850"/>
  </bookViews>
  <sheets>
    <sheet name="ФАИП 2013" sheetId="1" r:id="rId1"/>
  </sheets>
  <definedNames>
    <definedName name="_xlnm.Print_Titles" localSheetId="0">'ФАИП 2013'!$3:$3</definedName>
    <definedName name="_xlnm.Print_Area" localSheetId="0">'ФАИП 2013'!$B$1:$AE$140</definedName>
  </definedNames>
  <calcPr calcId="145621"/>
</workbook>
</file>

<file path=xl/calcChain.xml><?xml version="1.0" encoding="utf-8"?>
<calcChain xmlns="http://schemas.openxmlformats.org/spreadsheetml/2006/main">
  <c r="L133" i="1" l="1"/>
  <c r="L121" i="1" l="1"/>
  <c r="L119" i="1"/>
  <c r="L118" i="1" s="1"/>
  <c r="L137" i="1"/>
  <c r="L135" i="1"/>
  <c r="L131" i="1"/>
  <c r="L129" i="1"/>
  <c r="L127" i="1"/>
  <c r="L124" i="1"/>
  <c r="L12" i="1" l="1"/>
  <c r="AE118" i="1"/>
  <c r="AD118" i="1"/>
  <c r="AD115" i="1"/>
  <c r="AE90" i="1"/>
  <c r="AE89" i="1" s="1"/>
  <c r="AD90" i="1"/>
  <c r="AE87" i="1"/>
  <c r="AE85" i="1"/>
  <c r="AE82" i="1"/>
  <c r="AE81" i="1" s="1"/>
  <c r="AD81" i="1"/>
  <c r="AE76" i="1"/>
  <c r="AE74" i="1"/>
  <c r="AE72" i="1"/>
  <c r="AE70" i="1"/>
  <c r="AE68" i="1"/>
  <c r="AD66" i="1"/>
  <c r="AD65" i="1" s="1"/>
  <c r="AE54" i="1"/>
  <c r="AE52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18" i="1"/>
  <c r="AD18" i="1"/>
  <c r="AE15" i="1"/>
  <c r="AD15" i="1"/>
  <c r="AE12" i="1"/>
  <c r="AD12" i="1"/>
  <c r="AD10" i="1"/>
  <c r="AE6" i="1"/>
  <c r="V118" i="1"/>
  <c r="U118" i="1"/>
  <c r="U115" i="1"/>
  <c r="V90" i="1"/>
  <c r="U90" i="1"/>
  <c r="V81" i="1"/>
  <c r="V66" i="1" s="1"/>
  <c r="V65" i="1" s="1"/>
  <c r="U81" i="1"/>
  <c r="U66" i="1"/>
  <c r="U65" i="1" s="1"/>
  <c r="V18" i="1"/>
  <c r="U18" i="1"/>
  <c r="V15" i="1"/>
  <c r="U15" i="1"/>
  <c r="V12" i="1"/>
  <c r="U12" i="1"/>
  <c r="U10" i="1"/>
  <c r="U9" i="1"/>
  <c r="U4" i="1" s="1"/>
  <c r="L114" i="1"/>
  <c r="L111" i="1"/>
  <c r="L109" i="1"/>
  <c r="L107" i="1"/>
  <c r="L104" i="1"/>
  <c r="L102" i="1"/>
  <c r="L100" i="1"/>
  <c r="L94" i="1"/>
  <c r="L90" i="1"/>
  <c r="L88" i="1"/>
  <c r="L86" i="1"/>
  <c r="L84" i="1"/>
  <c r="L81" i="1"/>
  <c r="L79" i="1"/>
  <c r="L77" i="1"/>
  <c r="L75" i="1"/>
  <c r="L73" i="1"/>
  <c r="L71" i="1"/>
  <c r="L69" i="1"/>
  <c r="L67" i="1"/>
  <c r="L63" i="1"/>
  <c r="L53" i="1"/>
  <c r="L51" i="1"/>
  <c r="L18" i="1"/>
  <c r="L15" i="1"/>
  <c r="L10" i="1"/>
  <c r="M7" i="1"/>
  <c r="L7" i="1"/>
  <c r="L5" i="1"/>
  <c r="AE51" i="1" l="1"/>
  <c r="AD17" i="1"/>
  <c r="AD114" i="1"/>
  <c r="U114" i="1"/>
  <c r="AE80" i="1"/>
  <c r="AE67" i="1" s="1"/>
  <c r="AE66" i="1" s="1"/>
  <c r="AE65" i="1" s="1"/>
  <c r="AE64" i="1" s="1"/>
  <c r="AE78" i="1"/>
  <c r="L50" i="1"/>
  <c r="AD9" i="1"/>
  <c r="AD4" i="1" s="1"/>
  <c r="L9" i="1"/>
  <c r="L4" i="1" s="1"/>
  <c r="L66" i="1"/>
  <c r="L65" i="1" s="1"/>
  <c r="L93" i="1"/>
  <c r="J68" i="1"/>
  <c r="AD140" i="1" l="1"/>
  <c r="L92" i="1"/>
  <c r="N18" i="1"/>
  <c r="O18" i="1"/>
  <c r="P18" i="1"/>
  <c r="Q18" i="1"/>
  <c r="R18" i="1"/>
  <c r="S18" i="1"/>
  <c r="T18" i="1"/>
  <c r="W18" i="1"/>
  <c r="X18" i="1"/>
  <c r="Z18" i="1"/>
  <c r="AA18" i="1"/>
  <c r="AB18" i="1"/>
  <c r="AC18" i="1"/>
  <c r="C18" i="1"/>
  <c r="D18" i="1"/>
  <c r="F18" i="1"/>
  <c r="H18" i="1"/>
  <c r="Y19" i="1"/>
  <c r="Y18" i="1" s="1"/>
  <c r="C90" i="1"/>
  <c r="D90" i="1"/>
  <c r="E90" i="1"/>
  <c r="C118" i="1"/>
  <c r="D118" i="1"/>
  <c r="E118" i="1"/>
  <c r="F118" i="1"/>
  <c r="G118" i="1"/>
  <c r="H118" i="1"/>
  <c r="Y117" i="1"/>
  <c r="AA117" i="1" s="1"/>
  <c r="P117" i="1"/>
  <c r="R117" i="1" s="1"/>
  <c r="AA116" i="1"/>
  <c r="AC116" i="1" s="1"/>
  <c r="AE116" i="1" s="1"/>
  <c r="T116" i="1"/>
  <c r="V116" i="1" s="1"/>
  <c r="P116" i="1"/>
  <c r="K116" i="1"/>
  <c r="M116" i="1" s="1"/>
  <c r="E116" i="1"/>
  <c r="G116" i="1" s="1"/>
  <c r="AB115" i="1"/>
  <c r="Z115" i="1"/>
  <c r="Y115" i="1"/>
  <c r="X115" i="1"/>
  <c r="W115" i="1"/>
  <c r="S115" i="1"/>
  <c r="P115" i="1"/>
  <c r="I115" i="1"/>
  <c r="K115" i="1" s="1"/>
  <c r="M115" i="1" s="1"/>
  <c r="E115" i="1"/>
  <c r="G115" i="1" s="1"/>
  <c r="L17" i="1" l="1"/>
  <c r="L140" i="1" s="1"/>
  <c r="T117" i="1"/>
  <c r="R115" i="1"/>
  <c r="AC117" i="1"/>
  <c r="AA115" i="1"/>
  <c r="AC115" i="1" l="1"/>
  <c r="AE117" i="1"/>
  <c r="AE115" i="1" s="1"/>
  <c r="T115" i="1"/>
  <c r="V117" i="1"/>
  <c r="V115" i="1" s="1"/>
  <c r="N12" i="1"/>
  <c r="O12" i="1"/>
  <c r="P12" i="1"/>
  <c r="Q12" i="1"/>
  <c r="R12" i="1"/>
  <c r="S12" i="1"/>
  <c r="T12" i="1"/>
  <c r="W12" i="1"/>
  <c r="X12" i="1"/>
  <c r="Y12" i="1"/>
  <c r="Z12" i="1"/>
  <c r="AA12" i="1"/>
  <c r="AB12" i="1"/>
  <c r="AC12" i="1"/>
  <c r="J12" i="1"/>
  <c r="V114" i="1" l="1"/>
  <c r="V17" i="1"/>
  <c r="AE114" i="1"/>
  <c r="AE17" i="1"/>
  <c r="I12" i="1"/>
  <c r="I15" i="1"/>
  <c r="N15" i="1"/>
  <c r="O15" i="1"/>
  <c r="P15" i="1"/>
  <c r="Q15" i="1"/>
  <c r="R15" i="1"/>
  <c r="S15" i="1"/>
  <c r="T15" i="1"/>
  <c r="W15" i="1"/>
  <c r="X15" i="1"/>
  <c r="Y15" i="1"/>
  <c r="Z15" i="1"/>
  <c r="AA15" i="1"/>
  <c r="AB15" i="1"/>
  <c r="AC15" i="1"/>
  <c r="J15" i="1"/>
  <c r="K16" i="1"/>
  <c r="N118" i="1"/>
  <c r="N114" i="1" s="1"/>
  <c r="O118" i="1"/>
  <c r="O114" i="1" s="1"/>
  <c r="P118" i="1"/>
  <c r="P114" i="1" s="1"/>
  <c r="Q118" i="1"/>
  <c r="Q114" i="1" s="1"/>
  <c r="R118" i="1"/>
  <c r="R114" i="1" s="1"/>
  <c r="S118" i="1"/>
  <c r="S114" i="1" s="1"/>
  <c r="T118" i="1"/>
  <c r="T114" i="1" s="1"/>
  <c r="W118" i="1"/>
  <c r="W114" i="1" s="1"/>
  <c r="X118" i="1"/>
  <c r="X114" i="1" s="1"/>
  <c r="Y118" i="1"/>
  <c r="Y114" i="1" s="1"/>
  <c r="Z118" i="1"/>
  <c r="Z114" i="1" s="1"/>
  <c r="AA118" i="1"/>
  <c r="AA114" i="1" s="1"/>
  <c r="AB118" i="1"/>
  <c r="AB114" i="1" s="1"/>
  <c r="AC118" i="1"/>
  <c r="AC114" i="1" s="1"/>
  <c r="J118" i="1"/>
  <c r="J114" i="1" s="1"/>
  <c r="K123" i="1"/>
  <c r="M123" i="1" s="1"/>
  <c r="K126" i="1"/>
  <c r="M126" i="1" s="1"/>
  <c r="I132" i="1"/>
  <c r="K130" i="1"/>
  <c r="K128" i="1"/>
  <c r="K120" i="1"/>
  <c r="K119" i="1" s="1"/>
  <c r="K122" i="1"/>
  <c r="K134" i="1"/>
  <c r="K125" i="1"/>
  <c r="I136" i="1"/>
  <c r="K136" i="1" s="1"/>
  <c r="I138" i="1"/>
  <c r="K138" i="1" s="1"/>
  <c r="M134" i="1" l="1"/>
  <c r="M133" i="1" s="1"/>
  <c r="K133" i="1"/>
  <c r="M122" i="1"/>
  <c r="M121" i="1" s="1"/>
  <c r="K121" i="1"/>
  <c r="K118" i="1" s="1"/>
  <c r="M138" i="1"/>
  <c r="M137" i="1" s="1"/>
  <c r="K137" i="1"/>
  <c r="M136" i="1"/>
  <c r="M135" i="1" s="1"/>
  <c r="K135" i="1"/>
  <c r="M120" i="1"/>
  <c r="M125" i="1"/>
  <c r="M124" i="1" s="1"/>
  <c r="K124" i="1"/>
  <c r="M128" i="1"/>
  <c r="M127" i="1" s="1"/>
  <c r="K127" i="1"/>
  <c r="M130" i="1"/>
  <c r="M129" i="1" s="1"/>
  <c r="K129" i="1"/>
  <c r="K15" i="1"/>
  <c r="M16" i="1"/>
  <c r="M15" i="1" s="1"/>
  <c r="K132" i="1"/>
  <c r="I118" i="1"/>
  <c r="I114" i="1" s="1"/>
  <c r="M119" i="1" l="1"/>
  <c r="M118" i="1" s="1"/>
  <c r="M132" i="1"/>
  <c r="K131" i="1"/>
  <c r="K76" i="1"/>
  <c r="M76" i="1" s="1"/>
  <c r="M75" i="1" s="1"/>
  <c r="K83" i="1"/>
  <c r="M83" i="1" s="1"/>
  <c r="J81" i="1"/>
  <c r="N81" i="1"/>
  <c r="O81" i="1"/>
  <c r="P81" i="1"/>
  <c r="P66" i="1" s="1"/>
  <c r="P65" i="1" s="1"/>
  <c r="Q81" i="1"/>
  <c r="Q66" i="1" s="1"/>
  <c r="Q65" i="1" s="1"/>
  <c r="R81" i="1"/>
  <c r="S81" i="1"/>
  <c r="T81" i="1"/>
  <c r="T66" i="1" s="1"/>
  <c r="T65" i="1" s="1"/>
  <c r="W81" i="1"/>
  <c r="W66" i="1" s="1"/>
  <c r="W65" i="1" s="1"/>
  <c r="X81" i="1"/>
  <c r="Z81" i="1"/>
  <c r="AB81" i="1"/>
  <c r="AB66" i="1" s="1"/>
  <c r="AB65" i="1" s="1"/>
  <c r="O66" i="1"/>
  <c r="O65" i="1" s="1"/>
  <c r="R66" i="1"/>
  <c r="R65" i="1" s="1"/>
  <c r="S66" i="1"/>
  <c r="S65" i="1" s="1"/>
  <c r="X66" i="1"/>
  <c r="X65" i="1" s="1"/>
  <c r="Z66" i="1"/>
  <c r="Z65" i="1" s="1"/>
  <c r="J79" i="1"/>
  <c r="I79" i="1"/>
  <c r="K80" i="1"/>
  <c r="K78" i="1"/>
  <c r="E78" i="1"/>
  <c r="E77" i="1" s="1"/>
  <c r="N77" i="1"/>
  <c r="J77" i="1"/>
  <c r="I77" i="1"/>
  <c r="H77" i="1"/>
  <c r="G77" i="1"/>
  <c r="F77" i="1"/>
  <c r="D77" i="1"/>
  <c r="C77" i="1"/>
  <c r="K13" i="1"/>
  <c r="M13" i="1" s="1"/>
  <c r="K14" i="1"/>
  <c r="M14" i="1" s="1"/>
  <c r="K114" i="1" l="1"/>
  <c r="M131" i="1"/>
  <c r="K77" i="1"/>
  <c r="M78" i="1"/>
  <c r="M77" i="1" s="1"/>
  <c r="M12" i="1"/>
  <c r="K79" i="1"/>
  <c r="M80" i="1"/>
  <c r="M79" i="1" s="1"/>
  <c r="K12" i="1"/>
  <c r="K95" i="1"/>
  <c r="M95" i="1" s="1"/>
  <c r="U95" i="1" s="1"/>
  <c r="K96" i="1"/>
  <c r="M96" i="1" s="1"/>
  <c r="K97" i="1"/>
  <c r="M97" i="1" s="1"/>
  <c r="U97" i="1" s="1"/>
  <c r="K98" i="1"/>
  <c r="M98" i="1" s="1"/>
  <c r="U98" i="1" s="1"/>
  <c r="K99" i="1"/>
  <c r="M99" i="1" s="1"/>
  <c r="U99" i="1" s="1"/>
  <c r="K101" i="1"/>
  <c r="M101" i="1" s="1"/>
  <c r="K103" i="1"/>
  <c r="M103" i="1" s="1"/>
  <c r="K105" i="1"/>
  <c r="M105" i="1" s="1"/>
  <c r="K106" i="1"/>
  <c r="M106" i="1" s="1"/>
  <c r="K108" i="1"/>
  <c r="M108" i="1" s="1"/>
  <c r="K110" i="1"/>
  <c r="M110" i="1" s="1"/>
  <c r="K113" i="1"/>
  <c r="M113" i="1" s="1"/>
  <c r="J111" i="1"/>
  <c r="K111" i="1" s="1"/>
  <c r="M111" i="1" s="1"/>
  <c r="J109" i="1"/>
  <c r="K109" i="1" s="1"/>
  <c r="M109" i="1" s="1"/>
  <c r="J107" i="1"/>
  <c r="K107" i="1" s="1"/>
  <c r="M107" i="1" s="1"/>
  <c r="J104" i="1"/>
  <c r="K104" i="1" s="1"/>
  <c r="M104" i="1" s="1"/>
  <c r="J102" i="1"/>
  <c r="K102" i="1" s="1"/>
  <c r="M102" i="1" s="1"/>
  <c r="J100" i="1"/>
  <c r="K100" i="1" s="1"/>
  <c r="M100" i="1" s="1"/>
  <c r="J94" i="1"/>
  <c r="M114" i="1" l="1"/>
  <c r="K94" i="1"/>
  <c r="M94" i="1" s="1"/>
  <c r="J93" i="1"/>
  <c r="I92" i="1"/>
  <c r="AC90" i="1" l="1"/>
  <c r="AC89" i="1" s="1"/>
  <c r="AB90" i="1"/>
  <c r="AB17" i="1" s="1"/>
  <c r="AC87" i="1"/>
  <c r="AC85" i="1"/>
  <c r="AC82" i="1"/>
  <c r="AC81" i="1" s="1"/>
  <c r="AC78" i="1" s="1"/>
  <c r="AC76" i="1"/>
  <c r="AC74" i="1"/>
  <c r="AC72" i="1"/>
  <c r="AC70" i="1"/>
  <c r="AC68" i="1"/>
  <c r="AC54" i="1"/>
  <c r="AC52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B10" i="1"/>
  <c r="AC6" i="1"/>
  <c r="AB9" i="1" l="1"/>
  <c r="AB4" i="1" s="1"/>
  <c r="AB140" i="1" s="1"/>
  <c r="AC80" i="1"/>
  <c r="AC67" i="1" s="1"/>
  <c r="AC66" i="1" s="1"/>
  <c r="AC65" i="1" s="1"/>
  <c r="AC17" i="1" s="1"/>
  <c r="AC51" i="1"/>
  <c r="T90" i="1"/>
  <c r="T17" i="1" s="1"/>
  <c r="S90" i="1"/>
  <c r="S17" i="1" s="1"/>
  <c r="S10" i="1"/>
  <c r="J90" i="1"/>
  <c r="J88" i="1"/>
  <c r="J86" i="1"/>
  <c r="J84" i="1"/>
  <c r="K75" i="1"/>
  <c r="J75" i="1"/>
  <c r="J73" i="1"/>
  <c r="J71" i="1"/>
  <c r="J69" i="1"/>
  <c r="J67" i="1"/>
  <c r="J63" i="1"/>
  <c r="J53" i="1"/>
  <c r="J51" i="1"/>
  <c r="J18" i="1"/>
  <c r="J10" i="1"/>
  <c r="K7" i="1"/>
  <c r="J7" i="1"/>
  <c r="J5" i="1"/>
  <c r="R11" i="1"/>
  <c r="T11" i="1" s="1"/>
  <c r="AA11" i="1"/>
  <c r="AC11" i="1" s="1"/>
  <c r="AA90" i="1"/>
  <c r="AA89" i="1" s="1"/>
  <c r="Z90" i="1"/>
  <c r="Z17" i="1" s="1"/>
  <c r="AA87" i="1"/>
  <c r="AA85" i="1"/>
  <c r="AA82" i="1"/>
  <c r="AA81" i="1" s="1"/>
  <c r="AA78" i="1" s="1"/>
  <c r="AA76" i="1"/>
  <c r="AA74" i="1"/>
  <c r="AA72" i="1"/>
  <c r="AA70" i="1"/>
  <c r="AA68" i="1"/>
  <c r="AA54" i="1"/>
  <c r="AA52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10" i="1"/>
  <c r="Z10" i="1"/>
  <c r="AA6" i="1"/>
  <c r="R90" i="1"/>
  <c r="R17" i="1" s="1"/>
  <c r="Q90" i="1"/>
  <c r="Q17" i="1" s="1"/>
  <c r="Q10" i="1"/>
  <c r="H90" i="1"/>
  <c r="H88" i="1"/>
  <c r="H86" i="1"/>
  <c r="H84" i="1"/>
  <c r="H81" i="1"/>
  <c r="I75" i="1"/>
  <c r="H75" i="1"/>
  <c r="H73" i="1"/>
  <c r="H71" i="1"/>
  <c r="H69" i="1"/>
  <c r="H67" i="1"/>
  <c r="H63" i="1"/>
  <c r="H53" i="1"/>
  <c r="H51" i="1"/>
  <c r="H10" i="1"/>
  <c r="I7" i="1"/>
  <c r="H7" i="1"/>
  <c r="H5" i="1"/>
  <c r="AC10" i="1" l="1"/>
  <c r="AE11" i="1"/>
  <c r="AE10" i="1" s="1"/>
  <c r="T10" i="1"/>
  <c r="V11" i="1"/>
  <c r="V10" i="1" s="1"/>
  <c r="V9" i="1" s="1"/>
  <c r="V4" i="1" s="1"/>
  <c r="V140" i="1" s="1"/>
  <c r="Q9" i="1"/>
  <c r="Q4" i="1" s="1"/>
  <c r="Z9" i="1"/>
  <c r="Z4" i="1" s="1"/>
  <c r="Z140" i="1" s="1"/>
  <c r="T9" i="1"/>
  <c r="T4" i="1" s="1"/>
  <c r="T140" i="1" s="1"/>
  <c r="J9" i="1"/>
  <c r="J4" i="1" s="1"/>
  <c r="AA9" i="1"/>
  <c r="AA4" i="1" s="1"/>
  <c r="AC9" i="1"/>
  <c r="AC4" i="1" s="1"/>
  <c r="AC140" i="1" s="1"/>
  <c r="S9" i="1"/>
  <c r="S4" i="1" s="1"/>
  <c r="S140" i="1" s="1"/>
  <c r="Q140" i="1"/>
  <c r="AA8" i="1"/>
  <c r="AC8" i="1"/>
  <c r="AC5" i="1" s="1"/>
  <c r="AC64" i="1"/>
  <c r="AA80" i="1"/>
  <c r="AA67" i="1" s="1"/>
  <c r="AA66" i="1" s="1"/>
  <c r="AA65" i="1" s="1"/>
  <c r="AA17" i="1" s="1"/>
  <c r="AA140" i="1" s="1"/>
  <c r="J66" i="1"/>
  <c r="J65" i="1" s="1"/>
  <c r="H4" i="1"/>
  <c r="R10" i="1"/>
  <c r="AA51" i="1"/>
  <c r="AA5" i="1"/>
  <c r="J50" i="1"/>
  <c r="H66" i="1"/>
  <c r="H65" i="1" s="1"/>
  <c r="H17" i="1" s="1"/>
  <c r="H50" i="1"/>
  <c r="AE9" i="1" l="1"/>
  <c r="AE4" i="1" s="1"/>
  <c r="AE140" i="1" s="1"/>
  <c r="AE8" i="1"/>
  <c r="AE5" i="1" s="1"/>
  <c r="R9" i="1"/>
  <c r="R4" i="1" s="1"/>
  <c r="R140" i="1" s="1"/>
  <c r="AA64" i="1"/>
  <c r="H140" i="1"/>
  <c r="N10" i="1"/>
  <c r="O10" i="1"/>
  <c r="P10" i="1"/>
  <c r="W10" i="1"/>
  <c r="X10" i="1"/>
  <c r="Y10" i="1"/>
  <c r="N90" i="1"/>
  <c r="O90" i="1"/>
  <c r="O17" i="1" s="1"/>
  <c r="P90" i="1"/>
  <c r="P17" i="1" s="1"/>
  <c r="W90" i="1"/>
  <c r="W17" i="1" s="1"/>
  <c r="X90" i="1"/>
  <c r="X17" i="1" s="1"/>
  <c r="Y90" i="1"/>
  <c r="Y9" i="1" l="1"/>
  <c r="Y4" i="1" s="1"/>
  <c r="W9" i="1"/>
  <c r="W4" i="1" s="1"/>
  <c r="W140" i="1" s="1"/>
  <c r="O9" i="1"/>
  <c r="O4" i="1" s="1"/>
  <c r="O140" i="1" s="1"/>
  <c r="X9" i="1"/>
  <c r="X4" i="1" s="1"/>
  <c r="X140" i="1" s="1"/>
  <c r="P9" i="1"/>
  <c r="P4" i="1" s="1"/>
  <c r="N9" i="1"/>
  <c r="N4" i="1" s="1"/>
  <c r="P140" i="1"/>
  <c r="F90" i="1"/>
  <c r="G91" i="1"/>
  <c r="G90" i="1" l="1"/>
  <c r="I91" i="1"/>
  <c r="F11" i="1"/>
  <c r="F10" i="1" s="1"/>
  <c r="F69" i="1"/>
  <c r="F71" i="1"/>
  <c r="F73" i="1"/>
  <c r="F75" i="1"/>
  <c r="G75" i="1"/>
  <c r="F81" i="1"/>
  <c r="F84" i="1"/>
  <c r="F86" i="1"/>
  <c r="F88" i="1"/>
  <c r="N88" i="1"/>
  <c r="Y89" i="1"/>
  <c r="F67" i="1"/>
  <c r="F63" i="1"/>
  <c r="F53" i="1"/>
  <c r="F51" i="1"/>
  <c r="F7" i="1"/>
  <c r="G7" i="1"/>
  <c r="N7" i="1"/>
  <c r="F5" i="1"/>
  <c r="N5" i="1"/>
  <c r="E89" i="1"/>
  <c r="G89" i="1" s="1"/>
  <c r="E87" i="1"/>
  <c r="G87" i="1" s="1"/>
  <c r="E85" i="1"/>
  <c r="G85" i="1" s="1"/>
  <c r="E82" i="1"/>
  <c r="G82" i="1" s="1"/>
  <c r="E76" i="1"/>
  <c r="E74" i="1"/>
  <c r="G74" i="1" s="1"/>
  <c r="E72" i="1"/>
  <c r="G72" i="1" s="1"/>
  <c r="E70" i="1"/>
  <c r="G70" i="1" s="1"/>
  <c r="E68" i="1"/>
  <c r="G68" i="1" s="1"/>
  <c r="E64" i="1"/>
  <c r="G64" i="1" s="1"/>
  <c r="E62" i="1"/>
  <c r="G62" i="1" s="1"/>
  <c r="I62" i="1" s="1"/>
  <c r="K62" i="1" s="1"/>
  <c r="M62" i="1" s="1"/>
  <c r="E61" i="1"/>
  <c r="G61" i="1" s="1"/>
  <c r="I61" i="1" s="1"/>
  <c r="K61" i="1" s="1"/>
  <c r="M61" i="1" s="1"/>
  <c r="E60" i="1"/>
  <c r="G60" i="1" s="1"/>
  <c r="I60" i="1" s="1"/>
  <c r="K60" i="1" s="1"/>
  <c r="M60" i="1" s="1"/>
  <c r="E59" i="1"/>
  <c r="G59" i="1" s="1"/>
  <c r="I59" i="1" s="1"/>
  <c r="K59" i="1" s="1"/>
  <c r="M59" i="1" s="1"/>
  <c r="E58" i="1"/>
  <c r="G58" i="1" s="1"/>
  <c r="I58" i="1" s="1"/>
  <c r="K58" i="1" s="1"/>
  <c r="M58" i="1" s="1"/>
  <c r="E57" i="1"/>
  <c r="G57" i="1" s="1"/>
  <c r="I57" i="1" s="1"/>
  <c r="K57" i="1" s="1"/>
  <c r="M57" i="1" s="1"/>
  <c r="E56" i="1"/>
  <c r="G56" i="1" s="1"/>
  <c r="I56" i="1" s="1"/>
  <c r="K56" i="1" s="1"/>
  <c r="M56" i="1" s="1"/>
  <c r="E55" i="1"/>
  <c r="G55" i="1" s="1"/>
  <c r="I55" i="1" s="1"/>
  <c r="K55" i="1" s="1"/>
  <c r="M55" i="1" s="1"/>
  <c r="E54" i="1"/>
  <c r="G54" i="1" s="1"/>
  <c r="I54" i="1" s="1"/>
  <c r="K54" i="1" s="1"/>
  <c r="M54" i="1" s="1"/>
  <c r="E52" i="1"/>
  <c r="G52" i="1" s="1"/>
  <c r="E20" i="1"/>
  <c r="E19" i="1"/>
  <c r="G19" i="1" s="1"/>
  <c r="C88" i="1"/>
  <c r="D88" i="1"/>
  <c r="E88" i="1"/>
  <c r="C86" i="1"/>
  <c r="D86" i="1"/>
  <c r="C84" i="1"/>
  <c r="D84" i="1"/>
  <c r="E84" i="1"/>
  <c r="C81" i="1"/>
  <c r="D81" i="1"/>
  <c r="E81" i="1"/>
  <c r="C75" i="1"/>
  <c r="D75" i="1"/>
  <c r="E75" i="1"/>
  <c r="C73" i="1"/>
  <c r="D73" i="1"/>
  <c r="C71" i="1"/>
  <c r="D71" i="1"/>
  <c r="E71" i="1"/>
  <c r="D69" i="1"/>
  <c r="N69" i="1"/>
  <c r="Y70" i="1"/>
  <c r="D67" i="1"/>
  <c r="N67" i="1"/>
  <c r="D63" i="1"/>
  <c r="N63" i="1"/>
  <c r="D51" i="1"/>
  <c r="N51" i="1"/>
  <c r="D53" i="1"/>
  <c r="N53" i="1"/>
  <c r="D10" i="1"/>
  <c r="E11" i="1"/>
  <c r="G11" i="1" s="1"/>
  <c r="E6" i="1"/>
  <c r="E5" i="1" s="1"/>
  <c r="D7" i="1"/>
  <c r="E7" i="1"/>
  <c r="D5" i="1"/>
  <c r="C69" i="1"/>
  <c r="C67" i="1"/>
  <c r="C63" i="1"/>
  <c r="C51" i="1"/>
  <c r="C10" i="1"/>
  <c r="E73" i="1" l="1"/>
  <c r="E86" i="1"/>
  <c r="M53" i="1"/>
  <c r="G20" i="1"/>
  <c r="I20" i="1" s="1"/>
  <c r="K20" i="1" s="1"/>
  <c r="M20" i="1" s="1"/>
  <c r="E18" i="1"/>
  <c r="I19" i="1"/>
  <c r="K19" i="1" s="1"/>
  <c r="F66" i="1"/>
  <c r="F65" i="1" s="1"/>
  <c r="F17" i="1" s="1"/>
  <c r="E67" i="1"/>
  <c r="I90" i="1"/>
  <c r="K91" i="1"/>
  <c r="K53" i="1"/>
  <c r="G10" i="1"/>
  <c r="I11" i="1"/>
  <c r="I53" i="1"/>
  <c r="G67" i="1"/>
  <c r="I68" i="1"/>
  <c r="G71" i="1"/>
  <c r="I72" i="1"/>
  <c r="G84" i="1"/>
  <c r="I85" i="1"/>
  <c r="G88" i="1"/>
  <c r="I89" i="1"/>
  <c r="G51" i="1"/>
  <c r="I52" i="1"/>
  <c r="G63" i="1"/>
  <c r="I64" i="1"/>
  <c r="G69" i="1"/>
  <c r="I70" i="1"/>
  <c r="G73" i="1"/>
  <c r="I74" i="1"/>
  <c r="G81" i="1"/>
  <c r="I82" i="1"/>
  <c r="I81" i="1" s="1"/>
  <c r="G86" i="1"/>
  <c r="I87" i="1"/>
  <c r="D4" i="1"/>
  <c r="E10" i="1"/>
  <c r="E4" i="1" s="1"/>
  <c r="E51" i="1"/>
  <c r="G53" i="1"/>
  <c r="F50" i="1"/>
  <c r="N50" i="1"/>
  <c r="D50" i="1"/>
  <c r="D66" i="1"/>
  <c r="D65" i="1" s="1"/>
  <c r="D17" i="1" s="1"/>
  <c r="F4" i="1"/>
  <c r="E53" i="1"/>
  <c r="E63" i="1"/>
  <c r="E69" i="1"/>
  <c r="G6" i="1"/>
  <c r="C66" i="1"/>
  <c r="C65" i="1" s="1"/>
  <c r="C17" i="1" s="1"/>
  <c r="G66" i="1" l="1"/>
  <c r="G65" i="1" s="1"/>
  <c r="G18" i="1"/>
  <c r="I18" i="1"/>
  <c r="K90" i="1"/>
  <c r="M91" i="1"/>
  <c r="M90" i="1" s="1"/>
  <c r="K18" i="1"/>
  <c r="M19" i="1"/>
  <c r="M18" i="1" s="1"/>
  <c r="E66" i="1"/>
  <c r="E65" i="1" s="1"/>
  <c r="E17" i="1" s="1"/>
  <c r="F140" i="1"/>
  <c r="E50" i="1"/>
  <c r="G50" i="1"/>
  <c r="I86" i="1"/>
  <c r="K87" i="1"/>
  <c r="K82" i="1"/>
  <c r="I73" i="1"/>
  <c r="K74" i="1"/>
  <c r="I69" i="1"/>
  <c r="K70" i="1"/>
  <c r="I63" i="1"/>
  <c r="K64" i="1"/>
  <c r="I51" i="1"/>
  <c r="I50" i="1" s="1"/>
  <c r="K52" i="1"/>
  <c r="I88" i="1"/>
  <c r="K89" i="1"/>
  <c r="I84" i="1"/>
  <c r="K85" i="1"/>
  <c r="I71" i="1"/>
  <c r="K72" i="1"/>
  <c r="I67" i="1"/>
  <c r="K68" i="1"/>
  <c r="I10" i="1"/>
  <c r="K11" i="1"/>
  <c r="G5" i="1"/>
  <c r="G4" i="1" s="1"/>
  <c r="I6" i="1"/>
  <c r="D140" i="1"/>
  <c r="Y87" i="1"/>
  <c r="N86" i="1"/>
  <c r="Y85" i="1"/>
  <c r="N84" i="1"/>
  <c r="Y82" i="1"/>
  <c r="Y81" i="1" s="1"/>
  <c r="Y78" i="1" s="1"/>
  <c r="G17" i="1" l="1"/>
  <c r="E140" i="1"/>
  <c r="K86" i="1"/>
  <c r="M87" i="1"/>
  <c r="M86" i="1" s="1"/>
  <c r="K10" i="1"/>
  <c r="M11" i="1"/>
  <c r="M10" i="1" s="1"/>
  <c r="M9" i="1" s="1"/>
  <c r="M4" i="1" s="1"/>
  <c r="K67" i="1"/>
  <c r="M68" i="1"/>
  <c r="M67" i="1" s="1"/>
  <c r="K71" i="1"/>
  <c r="M72" i="1"/>
  <c r="M71" i="1" s="1"/>
  <c r="K84" i="1"/>
  <c r="M85" i="1"/>
  <c r="M84" i="1" s="1"/>
  <c r="K88" i="1"/>
  <c r="M89" i="1"/>
  <c r="M88" i="1" s="1"/>
  <c r="K51" i="1"/>
  <c r="K50" i="1" s="1"/>
  <c r="M52" i="1"/>
  <c r="M51" i="1" s="1"/>
  <c r="M50" i="1" s="1"/>
  <c r="K63" i="1"/>
  <c r="M64" i="1"/>
  <c r="M63" i="1" s="1"/>
  <c r="K69" i="1"/>
  <c r="M70" i="1"/>
  <c r="M69" i="1" s="1"/>
  <c r="K73" i="1"/>
  <c r="M74" i="1"/>
  <c r="M73" i="1" s="1"/>
  <c r="K81" i="1"/>
  <c r="M82" i="1"/>
  <c r="M81" i="1" s="1"/>
  <c r="K9" i="1"/>
  <c r="K4" i="1" s="1"/>
  <c r="I9" i="1"/>
  <c r="I4" i="1" s="1"/>
  <c r="Y80" i="1"/>
  <c r="I66" i="1"/>
  <c r="I65" i="1" s="1"/>
  <c r="I17" i="1" s="1"/>
  <c r="G140" i="1"/>
  <c r="I5" i="1"/>
  <c r="K6" i="1"/>
  <c r="N79" i="1"/>
  <c r="Y76" i="1"/>
  <c r="N75" i="1"/>
  <c r="Y74" i="1"/>
  <c r="N73" i="1"/>
  <c r="Y72" i="1"/>
  <c r="N71" i="1"/>
  <c r="Y68" i="1"/>
  <c r="K66" i="1" l="1"/>
  <c r="K65" i="1" s="1"/>
  <c r="K5" i="1"/>
  <c r="M6" i="1"/>
  <c r="M5" i="1" s="1"/>
  <c r="M66" i="1"/>
  <c r="M65" i="1" s="1"/>
  <c r="Y67" i="1"/>
  <c r="Y66" i="1" s="1"/>
  <c r="Y65" i="1" s="1"/>
  <c r="Y17" i="1" s="1"/>
  <c r="Y140" i="1" s="1"/>
  <c r="N66" i="1"/>
  <c r="N65" i="1" s="1"/>
  <c r="N17" i="1" s="1"/>
  <c r="N140" i="1" s="1"/>
  <c r="I140" i="1"/>
  <c r="C53" i="1"/>
  <c r="Y64" i="1" l="1"/>
  <c r="Y52" i="1"/>
  <c r="Y54" i="1"/>
  <c r="C50" i="1"/>
  <c r="Y23" i="1" l="1"/>
  <c r="Y25" i="1"/>
  <c r="Y27" i="1"/>
  <c r="Y29" i="1"/>
  <c r="Y31" i="1"/>
  <c r="Y33" i="1"/>
  <c r="Y35" i="1"/>
  <c r="Y37" i="1"/>
  <c r="Y39" i="1"/>
  <c r="Y41" i="1"/>
  <c r="Y22" i="1"/>
  <c r="Y24" i="1"/>
  <c r="Y26" i="1"/>
  <c r="Y28" i="1"/>
  <c r="Y30" i="1"/>
  <c r="Y32" i="1"/>
  <c r="Y34" i="1"/>
  <c r="Y36" i="1"/>
  <c r="Y38" i="1"/>
  <c r="Y40" i="1"/>
  <c r="Y42" i="1"/>
  <c r="Y44" i="1"/>
  <c r="Y46" i="1"/>
  <c r="Y48" i="1"/>
  <c r="Y51" i="1"/>
  <c r="Y43" i="1"/>
  <c r="Y45" i="1"/>
  <c r="Y47" i="1"/>
  <c r="Y49" i="1"/>
  <c r="C7" i="1" l="1"/>
  <c r="C5" i="1"/>
  <c r="Y6" i="1"/>
  <c r="Y8" i="1"/>
  <c r="C4" i="1" l="1"/>
  <c r="C140" i="1" s="1"/>
  <c r="Y5" i="1"/>
  <c r="K93" i="1" l="1"/>
  <c r="M93" i="1" s="1"/>
  <c r="J92" i="1"/>
  <c r="J17" i="1" s="1"/>
  <c r="J140" i="1" s="1"/>
  <c r="K92" i="1" l="1"/>
  <c r="K17" i="1" l="1"/>
  <c r="K140" i="1" s="1"/>
  <c r="M92" i="1"/>
  <c r="M17" i="1" l="1"/>
  <c r="M140" i="1" s="1"/>
  <c r="U17" i="1"/>
  <c r="U140" i="1" s="1"/>
</calcChain>
</file>

<file path=xl/sharedStrings.xml><?xml version="1.0" encoding="utf-8"?>
<sst xmlns="http://schemas.openxmlformats.org/spreadsheetml/2006/main" count="178" uniqueCount="159">
  <si>
    <t>№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</si>
  <si>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</si>
  <si>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2.</t>
  </si>
  <si>
    <t>3.</t>
  </si>
  <si>
    <t>4.</t>
  </si>
  <si>
    <t>Федеральная целевая программа "Социальное развитие села до 2012 года"</t>
  </si>
  <si>
    <t>5.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</si>
  <si>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</si>
  <si>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</si>
  <si>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</si>
  <si>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</si>
  <si>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</si>
  <si>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</si>
  <si>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</si>
  <si>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</si>
  <si>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7.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</si>
  <si>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</si>
  <si>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</si>
  <si>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</si>
  <si>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</si>
  <si>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</si>
  <si>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</si>
  <si>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</si>
  <si>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</si>
  <si>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</si>
  <si>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</si>
  <si>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</si>
  <si>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</si>
  <si>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</si>
  <si>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</si>
  <si>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</si>
  <si>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</si>
  <si>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</si>
  <si>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</si>
  <si>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</si>
  <si>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</si>
  <si>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</si>
  <si>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>Федеральная целевая программа "Социальное развитие села до 2013 года"</t>
  </si>
  <si>
    <t xml:space="preserve">Строительство и реконструкция школ в сельской местности </t>
  </si>
  <si>
    <t>Федеральная целевая программа "Развитие водохозяйственного комплекса Российской Федерации в 2012-2020 годах"</t>
  </si>
  <si>
    <t xml:space="preserve">ОБЪЕКТЫ, ФИНАНСИРУЕМЫЕ ЗА СЧЕТ СРЕДСТВ, ПЕРЕДАВАЕМЫХ В МЕСТНЫЕ БЮДЖЕТЫ </t>
  </si>
  <si>
    <t>Строительство концертно-зрелищного центра с инженерными коммуникациями, г. Ярославль</t>
  </si>
  <si>
    <t>Федеральная целевая программа "Культура России (2006-2011 годы)"</t>
  </si>
  <si>
    <t>Мероприятия по строительству и реконструкции систем и объектов водоснабжения и водоотведения</t>
  </si>
  <si>
    <t>Рыбинский муниципальный район</t>
  </si>
  <si>
    <t>Ростовский муниципальный район</t>
  </si>
  <si>
    <t>Борисоглебский муниципальный район</t>
  </si>
  <si>
    <t>Гаврилов-Ямский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</si>
  <si>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</si>
  <si>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</si>
  <si>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</si>
  <si>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</si>
  <si>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</si>
  <si>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Ярославский муниципальный район</t>
  </si>
  <si>
    <t>Федеральная целевая программа "Чистая вода" на 2011-2017 годы</t>
  </si>
  <si>
    <t>ВСЕГО</t>
  </si>
  <si>
    <t xml:space="preserve">Завершение строительства крытого катка с искусственным льдом, г. Переславль-Залесский, городской округ г. Переславль-Залесский                                                                                                                      </t>
  </si>
  <si>
    <t>Газификация деревень Туфаново, Скоково, Решетники, Даниловский МР</t>
  </si>
  <si>
    <t>Газификация деревень Дубровки, Путятино, Остроносово, Погорелка, Кожевники, Даниловский МР</t>
  </si>
  <si>
    <t>Строительство разводящих сетей в с. Шопша, Гаврилов-Ямский МР</t>
  </si>
  <si>
    <t>Газопровод высокого, среднего и низкого давления в дер. Опальнево и дер. Дядьково, Борисоглебский МР</t>
  </si>
  <si>
    <t>Строительство разводящих сетей в с. Улейма, Угличский МР</t>
  </si>
  <si>
    <t>Строительство школы в с. Дмитриевское, Даниловский МР</t>
  </si>
  <si>
    <t>Строительство автодороги Селифонтово-Прохоровское в Ярославском МР Ярославской области</t>
  </si>
  <si>
    <t>Завершение строительства корпуса стационарных отделений Некрасовской ЦРБ (за счет средств ФФОМС)</t>
  </si>
  <si>
    <t>Реконструкция стадиона, г. Ростов,
ул. Каменный мост, 8 (городское поселение Ростов Ростовского МР)</t>
  </si>
  <si>
    <t>Газоснабжение жилых домов
в дер. Сидоровское, Рыбинского МР</t>
  </si>
  <si>
    <t>Строительство разводящих сетей
в дер. Осиновая Слобода, Некрасовский МР</t>
  </si>
  <si>
    <t>Строительство разводящих сетей
в с. Толгоболь, д. Ракино, д. Курдумово, Ярославский МР</t>
  </si>
  <si>
    <t>Строительство разводящих сетей
в дер. Григорьевское (Заволжское сельское поселение), Ярославский МР</t>
  </si>
  <si>
    <t>Реконструкция очистных сооружений канализации п. Борисоглебский, ул. Боровая, Борисоглебский МР</t>
  </si>
  <si>
    <t>Ремонтно-восстановительные работы и реконструкция очистных сооружений канализации в п. Пречистое, Первомайский МР</t>
  </si>
  <si>
    <t>Наименование  программы и объектов</t>
  </si>
  <si>
    <t xml:space="preserve"> 2013 год, руб.                                                            </t>
  </si>
  <si>
    <t xml:space="preserve"> 2014 год, руб.                                                            </t>
  </si>
  <si>
    <t>2013 год (изменения февраля)</t>
  </si>
  <si>
    <t>уточненный план 2013 года (с учетом поправок февраля)</t>
  </si>
  <si>
    <t>2013 год (изменения апреля)</t>
  </si>
  <si>
    <t>(руб.)</t>
  </si>
  <si>
    <t>Создание комплекса обеспечивающей инфраструктуры туристко-рекреационного кластера "Золотое кольцо"</t>
  </si>
  <si>
    <t>2014 год (уточнение апреля)</t>
  </si>
  <si>
    <t>Федеральная целевая программа "Равитие внутреннего и въездного туризма в Российской Федерации (2011-2018)"</t>
  </si>
  <si>
    <t>2013 год (поправки депутатов)</t>
  </si>
  <si>
    <t xml:space="preserve"> 2015 год, руб.                                                            </t>
  </si>
  <si>
    <t>2015 год (уточнение апреля)</t>
  </si>
  <si>
    <t>2014 год (поправки депутатов)</t>
  </si>
  <si>
    <t>2015 год (поправки депутатов)</t>
  </si>
  <si>
    <t>2013 год                                  (с учетом поправок в мае 2013 года)</t>
  </si>
  <si>
    <t>2014 год                                  (с учетом поправок в мае 2013 года)</t>
  </si>
  <si>
    <t>2015 год                                  (с учетом поправок в мае 2013 года)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</si>
  <si>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</si>
  <si>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</si>
  <si>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</si>
  <si>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</si>
  <si>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Угличский муниципальный район</t>
  </si>
  <si>
    <t>Даниловский муниципальный район</t>
  </si>
  <si>
    <t>Строительство разводящих сетей в дер. Григорьевское, Некрасовское сельское поселение, Ярославский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</si>
  <si>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</si>
  <si>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 xml:space="preserve"> </t>
  </si>
  <si>
    <t>Строительство здания блочно-модульной котельной Тутаевского промышленного парка "Мастер"</t>
  </si>
  <si>
    <t>Строительство сооружений биологической очистки хозяйственно-бытовых стоков
в с.Шопша (Шопшинское сельское поселение)</t>
  </si>
  <si>
    <t>Мышкинский муниципальный район</t>
  </si>
  <si>
    <t>Комплекс сооружений подземного водоснабжения п. Некрасовское</t>
  </si>
  <si>
    <t xml:space="preserve">Реконструкция станции водоочистки на базе скважины "Птичник" в с. Новый Некоуз </t>
  </si>
  <si>
    <t>Строительство системы общепоселковой канализации в п. Некрасовское</t>
  </si>
  <si>
    <t>Очистные сооружения канализации с.Купанское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</si>
  <si>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тыс.куб.м в сутки, п.Семибратово (сельское поселение Семибратово)</t>
  </si>
  <si>
    <t>Модернизация комплекса водозабора и очистных сооружений водоснабжения
в дер. Дюдьково Октябрьского сельского поселения (1,2 этапы)</t>
  </si>
  <si>
    <t>Строительство канализационных очистных сооружений в п. Мокеевское</t>
  </si>
  <si>
    <t>Биологические пруды доочистки  на очистных сооружениях г. Любима</t>
  </si>
  <si>
    <t>НЕПРОГРАММНАЯ ЧАСТЬ</t>
  </si>
  <si>
    <t>Модернизация региональных систем дошкольного образования Ярославской области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</si>
  <si>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</si>
  <si>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</si>
  <si>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</si>
  <si>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2013 год (уточнение  сентября)</t>
  </si>
  <si>
    <t>2014 год (уточнение сентября)</t>
  </si>
  <si>
    <t>2015 год (уточнение сентября)</t>
  </si>
  <si>
    <r>
      <t>Региональная адресная программа по переселению граждан из аварийного жилищного фонда Ярославской области на 2013-2015 годы</t>
    </r>
    <r>
      <rPr>
        <sz val="12"/>
        <rFont val="Times New Roman"/>
        <family val="1"/>
        <charset val="204"/>
      </rPr>
      <t xml:space="preserve"> (средства ГК - Фонд содействия реформированию ЖКХ, в том числе:</t>
    </r>
  </si>
  <si>
    <t>субсидия на обеспечение мероприятий  по переселению граждан из аварийного жилищного фонда Ярославской области</t>
  </si>
  <si>
    <t xml:space="preserve">субсидия на обеспечение мероприятий 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</si>
  <si>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 xml:space="preserve">Федеральная целевая программа "Социальное развитие села до 2013 года" </t>
  </si>
  <si>
    <t>Строительство спального корпуса Гаврилов-Ямского дома-интерната для престарелых и инвалидов (за счет средств Пенсионного фонда РФ)</t>
  </si>
  <si>
    <t>2015 год                                   (с уточнением сентября)</t>
  </si>
  <si>
    <t>2015 год                                   (с уточнением июня)</t>
  </si>
  <si>
    <t>2014 год                                   (с уточнением сентября)</t>
  </si>
  <si>
    <t>2014 год                                   (с уточнением июня)</t>
  </si>
  <si>
    <t>2013 год                                   (с уточнением июня)</t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</si>
  <si>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 </t>
  </si>
  <si>
    <t>2013 год (уточнение  декабря)</t>
  </si>
  <si>
    <t>2013 год                                   (с уточнением  декабря)</t>
  </si>
  <si>
    <t>2014 год (уточнение  декабря)</t>
  </si>
  <si>
    <t>2014 год                                   (с уточнением декабря)</t>
  </si>
  <si>
    <t>2015 год (уточнение декабря)</t>
  </si>
  <si>
    <t>2015 год                                   (с уточнением декабря)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</si>
  <si>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МР</t>
  </si>
  <si>
    <t>Газификация дер. Туфаново, дер. Скоково, дер. Решетники, Даниловский МР</t>
  </si>
  <si>
    <t>Газификация дер. Дубровки, ст.Путятино, 
дер. Остроносово, дер. Погорелки, 
дер. Кожевники, Даниловский МР</t>
  </si>
  <si>
    <t>Газопровод высокого и низкого давления в 
с. Андрианово, Переславский МР</t>
  </si>
  <si>
    <t>Реконструкция здания под размещений детского сада, расположенного по адресу: 
г. Рыбинск, ул. Архитектурная, д. 4, второй этап</t>
  </si>
  <si>
    <t>Строительство детского сада № 5 в
г. Пошехонье, ул. Комсомольская, д. 39</t>
  </si>
  <si>
    <t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в 2013 году</t>
  </si>
  <si>
    <t>Реконструкция административно-бытового корпуса и производственного корпуса Тутаевского промышленного парка "Мастер"
(2 этап)</t>
  </si>
  <si>
    <t>Тутаевский муниципальный район</t>
  </si>
  <si>
    <t>Пошехонский муниципальный район</t>
  </si>
  <si>
    <t>Строительство детского сада на 120 мест в 
г. Ростове, МКР № 2 с инженерными сетями</t>
  </si>
  <si>
    <t>Строительство детского сада в п. Петровское</t>
  </si>
  <si>
    <t>Строительство детского сада в  г. Тутаеве на 120 мест</t>
  </si>
  <si>
    <t>Строительство детского сада, г. Углич, микрорайон "Мирный-2"</t>
  </si>
  <si>
    <t xml:space="preserve">Строительство детского сада в г. Данилове </t>
  </si>
  <si>
    <t>Строительство детского сада-ясли на 140 мест, пос. Ивняки</t>
  </si>
  <si>
    <t>Городской округ г. Ярославль</t>
  </si>
  <si>
    <t>Городской округ г. Рыбинск</t>
  </si>
  <si>
    <t>Строительство детского сада на 120 мест с бассейном и инженерными коммуникациями, 
г. Рыбинск, ул. Моторостроителей, д.33</t>
  </si>
  <si>
    <t>Строительство детского сада, г. Мышкин, 
ул. Орджоникидзе, д. 21</t>
  </si>
  <si>
    <t>Газопровод для газоснабжения жилых домов, расположенных по адресам: Ярославская область, Любимский МР, дер. Стряпово, 
ул. Новоармейская; Ярославская область, Любимский МР, дер. Вахромейка, 
ул. Почтовая, дома 24,26,28</t>
  </si>
  <si>
    <t>Строительство разводящих сетей в с. Угодичи, Ростовский МР</t>
  </si>
  <si>
    <t xml:space="preserve">2013 год                                  </t>
  </si>
  <si>
    <t>Строительство разводящих сетей д.Костюшино, Захарцево, Даниловский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</si>
</sst>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4" fillId="0" borderId="0"/>
  </cellStyleXfs>
  <cellXfs count="57">
    <xf numFmtId="0" fontId="0" fillId="0" borderId="0" xfId="0"/>
    <xf numFmtId="0" fontId="2" fillId="0" borderId="1" xfId="3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vertical="top"/>
    </xf>
    <xf numFmtId="3" fontId="5" fillId="0" borderId="1" xfId="2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3" fontId="2" fillId="0" borderId="3" xfId="0" applyNumberFormat="1" applyFont="1" applyFill="1" applyBorder="1" applyAlignment="1">
      <alignment vertical="top"/>
    </xf>
    <xf numFmtId="0" fontId="5" fillId="0" borderId="5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3" fontId="13" fillId="0" borderId="1" xfId="2" applyNumberFormat="1" applyFont="1" applyFill="1" applyBorder="1" applyAlignment="1">
      <alignment vertical="top" wrapText="1"/>
    </xf>
    <xf numFmtId="3" fontId="6" fillId="0" borderId="1" xfId="2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 wrapText="1"/>
    </xf>
    <xf numFmtId="3" fontId="16" fillId="0" borderId="1" xfId="0" applyNumberFormat="1" applyFont="1" applyFill="1" applyBorder="1" applyAlignment="1">
      <alignment horizontal="center" vertical="top" wrapText="1"/>
    </xf>
    <xf numFmtId="3" fontId="17" fillId="0" borderId="1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1"/>
  <sheetViews>
    <sheetView tabSelected="1" view="pageBreakPreview" topLeftCell="B1" zoomScale="87" zoomScaleNormal="100" zoomScaleSheetLayoutView="87" workbookViewId="0">
      <pane xSplit="5" ySplit="3" topLeftCell="K100" activePane="bottomRight" state="frozen"/>
      <selection activeCell="B1" sqref="B1"/>
      <selection pane="topRight" activeCell="G1" sqref="G1"/>
      <selection pane="bottomLeft" activeCell="B4" sqref="B4"/>
      <selection pane="bottomRight" activeCell="L3" sqref="L3"/>
    </sheetView>
  </sheetViews>
  <sheetFormatPr defaultColWidth="9.140625" defaultRowHeight="15.75" x14ac:dyDescent="0.2"/>
  <cols>
    <col min="1" max="1" width="4.7109375" style="24" hidden="1" customWidth="1"/>
    <col min="2" max="2" width="50.42578125" style="24" customWidth="1"/>
    <col min="3" max="3" width="17.7109375" style="24" hidden="1" customWidth="1"/>
    <col min="4" max="4" width="13.140625" style="24" hidden="1" customWidth="1"/>
    <col min="5" max="5" width="14.28515625" style="24" hidden="1" customWidth="1"/>
    <col min="6" max="6" width="15.5703125" style="24" hidden="1" customWidth="1"/>
    <col min="7" max="7" width="14.85546875" style="24" hidden="1" customWidth="1"/>
    <col min="8" max="8" width="13.7109375" style="24" hidden="1" customWidth="1"/>
    <col min="9" max="9" width="15.7109375" style="24" hidden="1" customWidth="1"/>
    <col min="10" max="10" width="13.7109375" style="24" hidden="1" customWidth="1"/>
    <col min="11" max="11" width="21.7109375" style="24" customWidth="1"/>
    <col min="12" max="12" width="17" style="24" customWidth="1"/>
    <col min="13" max="13" width="18.5703125" style="24" customWidth="1"/>
    <col min="14" max="14" width="13.5703125" style="24" hidden="1" customWidth="1"/>
    <col min="15" max="15" width="15.28515625" style="24" hidden="1" customWidth="1"/>
    <col min="16" max="16" width="14.140625" style="24" hidden="1" customWidth="1"/>
    <col min="17" max="17" width="15.28515625" style="24" hidden="1" customWidth="1"/>
    <col min="18" max="18" width="14.7109375" style="24" hidden="1" customWidth="1"/>
    <col min="19" max="19" width="15.28515625" style="24" hidden="1" customWidth="1"/>
    <col min="20" max="20" width="15.42578125" style="24" hidden="1" customWidth="1"/>
    <col min="21" max="21" width="15.28515625" style="24" hidden="1" customWidth="1"/>
    <col min="22" max="22" width="15.42578125" style="24" hidden="1" customWidth="1"/>
    <col min="23" max="24" width="15.28515625" style="24" hidden="1" customWidth="1"/>
    <col min="25" max="25" width="14.42578125" style="24" hidden="1" customWidth="1"/>
    <col min="26" max="26" width="15.28515625" style="24" hidden="1" customWidth="1"/>
    <col min="27" max="27" width="14.42578125" style="24" hidden="1" customWidth="1"/>
    <col min="28" max="28" width="15.28515625" style="24" hidden="1" customWidth="1"/>
    <col min="29" max="29" width="14.42578125" style="24" hidden="1" customWidth="1"/>
    <col min="30" max="30" width="15.28515625" style="24" hidden="1" customWidth="1"/>
    <col min="31" max="31" width="14.42578125" style="24" hidden="1" customWidth="1"/>
    <col min="32" max="16384" width="9.140625" style="50"/>
  </cols>
  <sheetData>
    <row r="1" spans="1:31" ht="72" customHeight="1" x14ac:dyDescent="0.2">
      <c r="B1" s="49" t="s">
        <v>141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</row>
    <row r="2" spans="1:31" ht="18" customHeight="1" x14ac:dyDescent="0.2">
      <c r="B2" s="48"/>
      <c r="C2" s="48"/>
      <c r="D2" s="48"/>
      <c r="E2" s="48"/>
      <c r="F2" s="48"/>
      <c r="G2" s="19"/>
      <c r="H2" s="48"/>
      <c r="I2" s="19"/>
      <c r="J2" s="48"/>
      <c r="K2" s="19"/>
      <c r="L2" s="48"/>
      <c r="M2" s="47" t="s">
        <v>78</v>
      </c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19"/>
      <c r="Z2" s="48"/>
      <c r="AA2" s="19"/>
      <c r="AB2" s="48"/>
      <c r="AC2" s="19"/>
      <c r="AD2" s="48"/>
      <c r="AE2" s="19" t="s">
        <v>78</v>
      </c>
    </row>
    <row r="3" spans="1:31" s="42" customFormat="1" ht="68.45" customHeight="1" x14ac:dyDescent="0.2">
      <c r="A3" s="38" t="s">
        <v>0</v>
      </c>
      <c r="B3" s="39" t="s">
        <v>72</v>
      </c>
      <c r="C3" s="40" t="s">
        <v>73</v>
      </c>
      <c r="D3" s="40" t="s">
        <v>75</v>
      </c>
      <c r="E3" s="40" t="s">
        <v>76</v>
      </c>
      <c r="F3" s="40" t="s">
        <v>77</v>
      </c>
      <c r="G3" s="40" t="s">
        <v>87</v>
      </c>
      <c r="H3" s="40" t="s">
        <v>82</v>
      </c>
      <c r="I3" s="40" t="s">
        <v>127</v>
      </c>
      <c r="J3" s="40" t="s">
        <v>115</v>
      </c>
      <c r="K3" s="41" t="s">
        <v>157</v>
      </c>
      <c r="L3" s="41" t="s">
        <v>129</v>
      </c>
      <c r="M3" s="41" t="s">
        <v>130</v>
      </c>
      <c r="N3" s="40" t="s">
        <v>74</v>
      </c>
      <c r="O3" s="40" t="s">
        <v>80</v>
      </c>
      <c r="P3" s="40" t="s">
        <v>88</v>
      </c>
      <c r="Q3" s="40" t="s">
        <v>85</v>
      </c>
      <c r="R3" s="40" t="s">
        <v>126</v>
      </c>
      <c r="S3" s="40" t="s">
        <v>116</v>
      </c>
      <c r="T3" s="41" t="s">
        <v>125</v>
      </c>
      <c r="U3" s="40" t="s">
        <v>131</v>
      </c>
      <c r="V3" s="41" t="s">
        <v>132</v>
      </c>
      <c r="W3" s="40" t="s">
        <v>83</v>
      </c>
      <c r="X3" s="40" t="s">
        <v>84</v>
      </c>
      <c r="Y3" s="40" t="s">
        <v>89</v>
      </c>
      <c r="Z3" s="40" t="s">
        <v>86</v>
      </c>
      <c r="AA3" s="40" t="s">
        <v>124</v>
      </c>
      <c r="AB3" s="40" t="s">
        <v>117</v>
      </c>
      <c r="AC3" s="41" t="s">
        <v>123</v>
      </c>
      <c r="AD3" s="40" t="s">
        <v>133</v>
      </c>
      <c r="AE3" s="41" t="s">
        <v>134</v>
      </c>
    </row>
    <row r="4" spans="1:31" s="20" customFormat="1" ht="81" customHeight="1" x14ac:dyDescent="0.2">
      <c r="A4" s="51"/>
      <c r="B4" s="52" t="s">
        <v>1</v>
      </c>
      <c r="C4" s="9">
        <f>C5+C7+C10</f>
        <v>0</v>
      </c>
      <c r="D4" s="9">
        <f t="shared" ref="D4:G4" si="0">D5+D7+D10</f>
        <v>97042322</v>
      </c>
      <c r="E4" s="9">
        <f t="shared" si="0"/>
        <v>97042322</v>
      </c>
      <c r="F4" s="9">
        <f t="shared" si="0"/>
        <v>-25240421</v>
      </c>
      <c r="G4" s="9">
        <f t="shared" si="0"/>
        <v>71801901</v>
      </c>
      <c r="H4" s="9">
        <f t="shared" ref="H4" si="1">H5+H7+H10</f>
        <v>0</v>
      </c>
      <c r="I4" s="9">
        <f>I9</f>
        <v>71801901</v>
      </c>
      <c r="J4" s="9">
        <f t="shared" ref="J4:AC4" si="2">J9</f>
        <v>134557500</v>
      </c>
      <c r="K4" s="9">
        <f t="shared" si="2"/>
        <v>206359401</v>
      </c>
      <c r="L4" s="9">
        <f t="shared" ref="L4:M4" si="3">L9</f>
        <v>0</v>
      </c>
      <c r="M4" s="9">
        <f t="shared" si="3"/>
        <v>206359401</v>
      </c>
      <c r="N4" s="9">
        <f t="shared" si="2"/>
        <v>0</v>
      </c>
      <c r="O4" s="9">
        <f t="shared" si="2"/>
        <v>0</v>
      </c>
      <c r="P4" s="9">
        <f t="shared" si="2"/>
        <v>0</v>
      </c>
      <c r="Q4" s="9">
        <f t="shared" si="2"/>
        <v>0</v>
      </c>
      <c r="R4" s="9">
        <f t="shared" si="2"/>
        <v>0</v>
      </c>
      <c r="S4" s="9">
        <f t="shared" si="2"/>
        <v>0</v>
      </c>
      <c r="T4" s="9">
        <f t="shared" si="2"/>
        <v>0</v>
      </c>
      <c r="U4" s="9">
        <f t="shared" ref="U4:V4" si="4">U9</f>
        <v>0</v>
      </c>
      <c r="V4" s="9">
        <f t="shared" si="4"/>
        <v>0</v>
      </c>
      <c r="W4" s="9">
        <f t="shared" si="2"/>
        <v>0</v>
      </c>
      <c r="X4" s="9">
        <f t="shared" si="2"/>
        <v>0</v>
      </c>
      <c r="Y4" s="9">
        <f t="shared" si="2"/>
        <v>0</v>
      </c>
      <c r="Z4" s="9">
        <f t="shared" si="2"/>
        <v>0</v>
      </c>
      <c r="AA4" s="9">
        <f t="shared" si="2"/>
        <v>0</v>
      </c>
      <c r="AB4" s="9">
        <f t="shared" si="2"/>
        <v>0</v>
      </c>
      <c r="AC4" s="9">
        <f t="shared" si="2"/>
        <v>0</v>
      </c>
      <c r="AD4" s="9">
        <f t="shared" ref="AD4:AE4" si="5">AD9</f>
        <v>0</v>
      </c>
      <c r="AE4" s="9">
        <f t="shared" si="5"/>
        <v>0</v>
      </c>
    </row>
    <row r="5" spans="1:31" s="20" customFormat="1" ht="63" hidden="1" customHeight="1" x14ac:dyDescent="0.2">
      <c r="A5" s="53" t="s">
        <v>2</v>
      </c>
      <c r="B5" s="8" t="s">
        <v>14</v>
      </c>
      <c r="C5" s="9">
        <f t="shared" ref="C5:AE6" si="6">C6</f>
        <v>0</v>
      </c>
      <c r="D5" s="9">
        <f t="shared" si="6"/>
        <v>0</v>
      </c>
      <c r="E5" s="9">
        <f t="shared" si="6"/>
        <v>0</v>
      </c>
      <c r="F5" s="9">
        <f t="shared" si="6"/>
        <v>0</v>
      </c>
      <c r="G5" s="9">
        <f t="shared" si="6"/>
        <v>0</v>
      </c>
      <c r="H5" s="9">
        <f t="shared" si="6"/>
        <v>0</v>
      </c>
      <c r="I5" s="9">
        <f t="shared" si="6"/>
        <v>0</v>
      </c>
      <c r="J5" s="9">
        <f t="shared" si="6"/>
        <v>0</v>
      </c>
      <c r="K5" s="9">
        <f t="shared" si="6"/>
        <v>0</v>
      </c>
      <c r="L5" s="9">
        <f t="shared" si="6"/>
        <v>0</v>
      </c>
      <c r="M5" s="9">
        <f t="shared" si="6"/>
        <v>0</v>
      </c>
      <c r="N5" s="9">
        <f t="shared" si="6"/>
        <v>0</v>
      </c>
      <c r="O5" s="9"/>
      <c r="P5" s="9"/>
      <c r="Q5" s="9"/>
      <c r="R5" s="9"/>
      <c r="S5" s="9"/>
      <c r="T5" s="9"/>
      <c r="U5" s="9"/>
      <c r="V5" s="9"/>
      <c r="W5" s="6"/>
      <c r="X5" s="6"/>
      <c r="Y5" s="9">
        <f t="shared" ref="Y5:AA5" si="7">Y6+Y8+Y11</f>
        <v>0</v>
      </c>
      <c r="Z5" s="6"/>
      <c r="AA5" s="9">
        <f t="shared" si="7"/>
        <v>0</v>
      </c>
      <c r="AB5" s="6"/>
      <c r="AC5" s="9">
        <f t="shared" ref="AC5:AE5" si="8">AC6+AC8+AC11</f>
        <v>0</v>
      </c>
      <c r="AD5" s="6"/>
      <c r="AE5" s="9">
        <f t="shared" si="8"/>
        <v>0</v>
      </c>
    </row>
    <row r="6" spans="1:31" s="20" customFormat="1" ht="48" hidden="1" customHeight="1" x14ac:dyDescent="0.2">
      <c r="A6" s="53"/>
      <c r="B6" s="12" t="s">
        <v>63</v>
      </c>
      <c r="C6" s="11"/>
      <c r="D6" s="11"/>
      <c r="E6" s="11">
        <f>C6+D6</f>
        <v>0</v>
      </c>
      <c r="F6" s="11"/>
      <c r="G6" s="11">
        <f>E6+F6</f>
        <v>0</v>
      </c>
      <c r="H6" s="11"/>
      <c r="I6" s="11">
        <f>G6+H6</f>
        <v>0</v>
      </c>
      <c r="J6" s="11"/>
      <c r="K6" s="11">
        <f>I6+J6</f>
        <v>0</v>
      </c>
      <c r="L6" s="11"/>
      <c r="M6" s="11">
        <f>K6+L6</f>
        <v>0</v>
      </c>
      <c r="N6" s="14"/>
      <c r="O6" s="14"/>
      <c r="P6" s="9"/>
      <c r="Q6" s="14"/>
      <c r="R6" s="9"/>
      <c r="S6" s="14"/>
      <c r="T6" s="9"/>
      <c r="U6" s="14"/>
      <c r="V6" s="9"/>
      <c r="W6" s="9"/>
      <c r="X6" s="9"/>
      <c r="Y6" s="9">
        <f t="shared" si="6"/>
        <v>0</v>
      </c>
      <c r="Z6" s="9"/>
      <c r="AA6" s="9">
        <f t="shared" si="6"/>
        <v>0</v>
      </c>
      <c r="AB6" s="9"/>
      <c r="AC6" s="9">
        <f t="shared" si="6"/>
        <v>0</v>
      </c>
      <c r="AD6" s="9"/>
      <c r="AE6" s="9">
        <f t="shared" si="6"/>
        <v>0</v>
      </c>
    </row>
    <row r="7" spans="1:31" s="20" customFormat="1" ht="33.75" hidden="1" customHeight="1" x14ac:dyDescent="0.2">
      <c r="A7" s="54"/>
      <c r="B7" s="8" t="s">
        <v>42</v>
      </c>
      <c r="C7" s="9">
        <f>C8</f>
        <v>0</v>
      </c>
      <c r="D7" s="9">
        <f t="shared" ref="D7:N7" si="9">D8</f>
        <v>0</v>
      </c>
      <c r="E7" s="9">
        <f t="shared" si="9"/>
        <v>0</v>
      </c>
      <c r="F7" s="9">
        <f t="shared" si="9"/>
        <v>0</v>
      </c>
      <c r="G7" s="9">
        <f t="shared" si="9"/>
        <v>0</v>
      </c>
      <c r="H7" s="9">
        <f t="shared" si="9"/>
        <v>0</v>
      </c>
      <c r="I7" s="9">
        <f t="shared" si="9"/>
        <v>0</v>
      </c>
      <c r="J7" s="9">
        <f t="shared" si="9"/>
        <v>0</v>
      </c>
      <c r="K7" s="9">
        <f t="shared" si="9"/>
        <v>0</v>
      </c>
      <c r="L7" s="9">
        <f t="shared" si="9"/>
        <v>0</v>
      </c>
      <c r="M7" s="9">
        <f t="shared" si="9"/>
        <v>0</v>
      </c>
      <c r="N7" s="9">
        <f t="shared" si="9"/>
        <v>0</v>
      </c>
      <c r="O7" s="9"/>
      <c r="P7" s="14"/>
      <c r="Q7" s="9"/>
      <c r="R7" s="14"/>
      <c r="S7" s="9"/>
      <c r="T7" s="14"/>
      <c r="U7" s="9"/>
      <c r="V7" s="14"/>
      <c r="W7" s="9"/>
      <c r="X7" s="9"/>
      <c r="Y7" s="11"/>
      <c r="Z7" s="9"/>
      <c r="AA7" s="11"/>
      <c r="AB7" s="9"/>
      <c r="AC7" s="11"/>
      <c r="AD7" s="9"/>
      <c r="AE7" s="11"/>
    </row>
    <row r="8" spans="1:31" s="20" customFormat="1" ht="35.25" hidden="1" customHeight="1" x14ac:dyDescent="0.2">
      <c r="A8" s="54"/>
      <c r="B8" s="5" t="s">
        <v>41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4"/>
      <c r="O8" s="14"/>
      <c r="P8" s="9"/>
      <c r="Q8" s="14"/>
      <c r="R8" s="9"/>
      <c r="S8" s="14"/>
      <c r="T8" s="9"/>
      <c r="U8" s="14"/>
      <c r="V8" s="9"/>
      <c r="W8" s="14"/>
      <c r="X8" s="14"/>
      <c r="Y8" s="9">
        <f>Y10</f>
        <v>0</v>
      </c>
      <c r="Z8" s="14"/>
      <c r="AA8" s="9">
        <f>AA10</f>
        <v>0</v>
      </c>
      <c r="AB8" s="14"/>
      <c r="AC8" s="9">
        <f>AC10</f>
        <v>0</v>
      </c>
      <c r="AD8" s="14"/>
      <c r="AE8" s="9">
        <f>AE10</f>
        <v>0</v>
      </c>
    </row>
    <row r="9" spans="1:31" s="20" customFormat="1" ht="25.15" customHeight="1" x14ac:dyDescent="0.2">
      <c r="A9" s="54"/>
      <c r="B9" s="52" t="s">
        <v>110</v>
      </c>
      <c r="C9" s="11"/>
      <c r="D9" s="11"/>
      <c r="E9" s="11"/>
      <c r="F9" s="11"/>
      <c r="G9" s="11"/>
      <c r="H9" s="11"/>
      <c r="I9" s="10">
        <f t="shared" ref="I9:AC9" si="10">I10+I12+I15</f>
        <v>71801901</v>
      </c>
      <c r="J9" s="10">
        <f t="shared" si="10"/>
        <v>134557500</v>
      </c>
      <c r="K9" s="10">
        <f t="shared" si="10"/>
        <v>206359401</v>
      </c>
      <c r="L9" s="10">
        <f t="shared" ref="L9:M9" si="11">L10+L12+L15</f>
        <v>0</v>
      </c>
      <c r="M9" s="10">
        <f t="shared" si="11"/>
        <v>206359401</v>
      </c>
      <c r="N9" s="10">
        <f t="shared" si="10"/>
        <v>0</v>
      </c>
      <c r="O9" s="10">
        <f t="shared" si="10"/>
        <v>0</v>
      </c>
      <c r="P9" s="10">
        <f t="shared" si="10"/>
        <v>0</v>
      </c>
      <c r="Q9" s="10">
        <f t="shared" si="10"/>
        <v>0</v>
      </c>
      <c r="R9" s="10">
        <f t="shared" si="10"/>
        <v>0</v>
      </c>
      <c r="S9" s="10">
        <f t="shared" si="10"/>
        <v>0</v>
      </c>
      <c r="T9" s="10">
        <f t="shared" si="10"/>
        <v>0</v>
      </c>
      <c r="U9" s="10">
        <f t="shared" ref="U9:V9" si="12">U10+U12+U15</f>
        <v>0</v>
      </c>
      <c r="V9" s="10">
        <f t="shared" si="12"/>
        <v>0</v>
      </c>
      <c r="W9" s="10">
        <f t="shared" si="10"/>
        <v>0</v>
      </c>
      <c r="X9" s="10">
        <f t="shared" si="10"/>
        <v>0</v>
      </c>
      <c r="Y9" s="10">
        <f t="shared" si="10"/>
        <v>0</v>
      </c>
      <c r="Z9" s="10">
        <f t="shared" si="10"/>
        <v>0</v>
      </c>
      <c r="AA9" s="10">
        <f t="shared" si="10"/>
        <v>0</v>
      </c>
      <c r="AB9" s="10">
        <f t="shared" si="10"/>
        <v>0</v>
      </c>
      <c r="AC9" s="10">
        <f t="shared" si="10"/>
        <v>0</v>
      </c>
      <c r="AD9" s="10">
        <f t="shared" ref="AD9:AE9" si="13">AD10+AD12+AD15</f>
        <v>0</v>
      </c>
      <c r="AE9" s="10">
        <f t="shared" si="13"/>
        <v>0</v>
      </c>
    </row>
    <row r="10" spans="1:31" s="20" customFormat="1" ht="82.9" hidden="1" customHeight="1" x14ac:dyDescent="0.2">
      <c r="A10" s="54"/>
      <c r="B10" s="2" t="s">
        <v>31</v>
      </c>
      <c r="C10" s="10">
        <f>C11</f>
        <v>0</v>
      </c>
      <c r="D10" s="10">
        <f t="shared" ref="D10:AE10" si="14">D11</f>
        <v>97042322</v>
      </c>
      <c r="E10" s="10">
        <f t="shared" si="14"/>
        <v>97042322</v>
      </c>
      <c r="F10" s="10">
        <f t="shared" si="14"/>
        <v>-25240421</v>
      </c>
      <c r="G10" s="10">
        <f t="shared" si="14"/>
        <v>71801901</v>
      </c>
      <c r="H10" s="10">
        <f t="shared" si="14"/>
        <v>0</v>
      </c>
      <c r="I10" s="10">
        <f t="shared" si="14"/>
        <v>71801901</v>
      </c>
      <c r="J10" s="10">
        <f t="shared" si="14"/>
        <v>0</v>
      </c>
      <c r="K10" s="10">
        <f t="shared" si="14"/>
        <v>71801901</v>
      </c>
      <c r="L10" s="10">
        <f t="shared" si="14"/>
        <v>0</v>
      </c>
      <c r="M10" s="10">
        <f t="shared" si="14"/>
        <v>71801901</v>
      </c>
      <c r="N10" s="10">
        <f t="shared" si="14"/>
        <v>0</v>
      </c>
      <c r="O10" s="10">
        <f t="shared" si="14"/>
        <v>0</v>
      </c>
      <c r="P10" s="10">
        <f t="shared" si="14"/>
        <v>0</v>
      </c>
      <c r="Q10" s="10">
        <f t="shared" si="14"/>
        <v>0</v>
      </c>
      <c r="R10" s="10">
        <f t="shared" si="14"/>
        <v>0</v>
      </c>
      <c r="S10" s="10">
        <f t="shared" si="14"/>
        <v>0</v>
      </c>
      <c r="T10" s="10">
        <f t="shared" si="14"/>
        <v>0</v>
      </c>
      <c r="U10" s="10">
        <f t="shared" si="14"/>
        <v>0</v>
      </c>
      <c r="V10" s="10">
        <f t="shared" si="14"/>
        <v>0</v>
      </c>
      <c r="W10" s="10">
        <f t="shared" si="14"/>
        <v>0</v>
      </c>
      <c r="X10" s="10">
        <f t="shared" si="14"/>
        <v>0</v>
      </c>
      <c r="Y10" s="10">
        <f t="shared" si="14"/>
        <v>0</v>
      </c>
      <c r="Z10" s="10">
        <f t="shared" si="14"/>
        <v>0</v>
      </c>
      <c r="AA10" s="10">
        <f t="shared" si="14"/>
        <v>0</v>
      </c>
      <c r="AB10" s="10">
        <f t="shared" si="14"/>
        <v>0</v>
      </c>
      <c r="AC10" s="10">
        <f t="shared" si="14"/>
        <v>0</v>
      </c>
      <c r="AD10" s="10">
        <f t="shared" si="14"/>
        <v>0</v>
      </c>
      <c r="AE10" s="10">
        <f t="shared" si="14"/>
        <v>0</v>
      </c>
    </row>
    <row r="11" spans="1:31" s="20" customFormat="1" ht="51.75" hidden="1" customHeight="1" x14ac:dyDescent="0.2">
      <c r="A11" s="54"/>
      <c r="B11" s="5" t="s">
        <v>64</v>
      </c>
      <c r="C11" s="11"/>
      <c r="D11" s="14">
        <v>97042322</v>
      </c>
      <c r="E11" s="11">
        <f>C11+D11</f>
        <v>97042322</v>
      </c>
      <c r="F11" s="11">
        <f>-25240421</f>
        <v>-25240421</v>
      </c>
      <c r="G11" s="11">
        <f>E11+F11</f>
        <v>71801901</v>
      </c>
      <c r="H11" s="11"/>
      <c r="I11" s="11">
        <f>G11+H11</f>
        <v>71801901</v>
      </c>
      <c r="J11" s="11"/>
      <c r="K11" s="11">
        <f>I11+J11</f>
        <v>71801901</v>
      </c>
      <c r="L11" s="11"/>
      <c r="M11" s="11">
        <f>K11+L11</f>
        <v>71801901</v>
      </c>
      <c r="N11" s="14"/>
      <c r="O11" s="14"/>
      <c r="P11" s="11"/>
      <c r="Q11" s="14"/>
      <c r="R11" s="11">
        <f>P11+Q11</f>
        <v>0</v>
      </c>
      <c r="S11" s="14"/>
      <c r="T11" s="11">
        <f>R11+S11</f>
        <v>0</v>
      </c>
      <c r="U11" s="14"/>
      <c r="V11" s="11">
        <f>T11+U11</f>
        <v>0</v>
      </c>
      <c r="W11" s="14"/>
      <c r="X11" s="14"/>
      <c r="Y11" s="11"/>
      <c r="Z11" s="14"/>
      <c r="AA11" s="11">
        <f>Y11+Z11</f>
        <v>0</v>
      </c>
      <c r="AB11" s="14"/>
      <c r="AC11" s="11">
        <f>AA11+AB11</f>
        <v>0</v>
      </c>
      <c r="AD11" s="14"/>
      <c r="AE11" s="11">
        <f>AC11+AD11</f>
        <v>0</v>
      </c>
    </row>
    <row r="12" spans="1:31" s="26" customFormat="1" ht="65.45" customHeight="1" x14ac:dyDescent="0.2">
      <c r="A12" s="54"/>
      <c r="B12" s="55" t="s">
        <v>114</v>
      </c>
      <c r="C12" s="10"/>
      <c r="D12" s="9"/>
      <c r="E12" s="10"/>
      <c r="F12" s="10"/>
      <c r="G12" s="10"/>
      <c r="H12" s="10"/>
      <c r="I12" s="10">
        <f>I13+I14</f>
        <v>0</v>
      </c>
      <c r="J12" s="10">
        <f>J13+J14</f>
        <v>95744300</v>
      </c>
      <c r="K12" s="10">
        <f>K13+K14</f>
        <v>95744300</v>
      </c>
      <c r="L12" s="10">
        <f>L13+L14</f>
        <v>0</v>
      </c>
      <c r="M12" s="10">
        <f>M13+M14</f>
        <v>95744300</v>
      </c>
      <c r="N12" s="10">
        <f t="shared" ref="N12:AC12" si="15">N13+N14</f>
        <v>0</v>
      </c>
      <c r="O12" s="10">
        <f t="shared" si="15"/>
        <v>0</v>
      </c>
      <c r="P12" s="10">
        <f t="shared" si="15"/>
        <v>0</v>
      </c>
      <c r="Q12" s="10">
        <f t="shared" si="15"/>
        <v>0</v>
      </c>
      <c r="R12" s="10">
        <f t="shared" si="15"/>
        <v>0</v>
      </c>
      <c r="S12" s="10">
        <f t="shared" si="15"/>
        <v>0</v>
      </c>
      <c r="T12" s="10">
        <f t="shared" si="15"/>
        <v>0</v>
      </c>
      <c r="U12" s="10">
        <f t="shared" ref="U12:V12" si="16">U13+U14</f>
        <v>0</v>
      </c>
      <c r="V12" s="10">
        <f t="shared" si="16"/>
        <v>0</v>
      </c>
      <c r="W12" s="10">
        <f t="shared" si="15"/>
        <v>0</v>
      </c>
      <c r="X12" s="10">
        <f t="shared" si="15"/>
        <v>0</v>
      </c>
      <c r="Y12" s="10">
        <f t="shared" si="15"/>
        <v>0</v>
      </c>
      <c r="Z12" s="10">
        <f t="shared" si="15"/>
        <v>0</v>
      </c>
      <c r="AA12" s="10">
        <f t="shared" si="15"/>
        <v>0</v>
      </c>
      <c r="AB12" s="10">
        <f t="shared" si="15"/>
        <v>0</v>
      </c>
      <c r="AC12" s="10">
        <f t="shared" si="15"/>
        <v>0</v>
      </c>
      <c r="AD12" s="10">
        <f t="shared" ref="AD12:AE12" si="17">AD13+AD14</f>
        <v>0</v>
      </c>
      <c r="AE12" s="10">
        <f t="shared" si="17"/>
        <v>0</v>
      </c>
    </row>
    <row r="13" spans="1:31" s="20" customFormat="1" ht="72" customHeight="1" x14ac:dyDescent="0.2">
      <c r="A13" s="54"/>
      <c r="B13" s="43" t="s">
        <v>142</v>
      </c>
      <c r="C13" s="11"/>
      <c r="D13" s="14"/>
      <c r="E13" s="11"/>
      <c r="F13" s="11"/>
      <c r="G13" s="11"/>
      <c r="H13" s="11"/>
      <c r="I13" s="11"/>
      <c r="J13" s="11">
        <v>42017300</v>
      </c>
      <c r="K13" s="11">
        <f t="shared" ref="K13:K16" si="18">I13+J13</f>
        <v>42017300</v>
      </c>
      <c r="L13" s="11">
        <v>2672424</v>
      </c>
      <c r="M13" s="11">
        <f t="shared" ref="M13:M14" si="19">K13+L13</f>
        <v>44689724</v>
      </c>
      <c r="N13" s="14"/>
      <c r="O13" s="14"/>
      <c r="P13" s="11"/>
      <c r="Q13" s="14"/>
      <c r="R13" s="11"/>
      <c r="S13" s="14"/>
      <c r="T13" s="11"/>
      <c r="U13" s="14"/>
      <c r="V13" s="11"/>
      <c r="W13" s="14"/>
      <c r="X13" s="14"/>
      <c r="Y13" s="11"/>
      <c r="Z13" s="14"/>
      <c r="AA13" s="11"/>
      <c r="AB13" s="14"/>
      <c r="AC13" s="11"/>
      <c r="AD13" s="14"/>
      <c r="AE13" s="11"/>
    </row>
    <row r="14" spans="1:31" s="20" customFormat="1" ht="55.5" customHeight="1" x14ac:dyDescent="0.2">
      <c r="A14" s="54"/>
      <c r="B14" s="43" t="s">
        <v>99</v>
      </c>
      <c r="C14" s="11"/>
      <c r="D14" s="14"/>
      <c r="E14" s="11"/>
      <c r="F14" s="11"/>
      <c r="G14" s="11"/>
      <c r="H14" s="11"/>
      <c r="I14" s="11"/>
      <c r="J14" s="11">
        <v>53727000</v>
      </c>
      <c r="K14" s="11">
        <f t="shared" si="18"/>
        <v>53727000</v>
      </c>
      <c r="L14" s="11">
        <v>-2672424</v>
      </c>
      <c r="M14" s="11">
        <f t="shared" si="19"/>
        <v>51054576</v>
      </c>
      <c r="N14" s="14"/>
      <c r="O14" s="14"/>
      <c r="P14" s="11"/>
      <c r="Q14" s="14"/>
      <c r="R14" s="11"/>
      <c r="S14" s="14"/>
      <c r="T14" s="11"/>
      <c r="U14" s="14"/>
      <c r="V14" s="11"/>
      <c r="W14" s="14"/>
      <c r="X14" s="14"/>
      <c r="Y14" s="11"/>
      <c r="Z14" s="14"/>
      <c r="AA14" s="11"/>
      <c r="AB14" s="14"/>
      <c r="AC14" s="11"/>
      <c r="AD14" s="14"/>
      <c r="AE14" s="11"/>
    </row>
    <row r="15" spans="1:31" s="20" customFormat="1" ht="113.45" hidden="1" customHeight="1" x14ac:dyDescent="0.2">
      <c r="A15" s="54"/>
      <c r="B15" s="2" t="s">
        <v>113</v>
      </c>
      <c r="C15" s="11"/>
      <c r="D15" s="14"/>
      <c r="E15" s="11"/>
      <c r="F15" s="11"/>
      <c r="G15" s="11"/>
      <c r="H15" s="11"/>
      <c r="I15" s="10">
        <f>I16</f>
        <v>0</v>
      </c>
      <c r="J15" s="10">
        <f>J16</f>
        <v>38813200</v>
      </c>
      <c r="K15" s="10">
        <f>K16</f>
        <v>38813200</v>
      </c>
      <c r="L15" s="10">
        <f>L16</f>
        <v>0</v>
      </c>
      <c r="M15" s="10">
        <f>M16</f>
        <v>38813200</v>
      </c>
      <c r="N15" s="10">
        <f t="shared" ref="N15:AE15" si="20">N16</f>
        <v>0</v>
      </c>
      <c r="O15" s="10">
        <f t="shared" si="20"/>
        <v>0</v>
      </c>
      <c r="P15" s="10">
        <f t="shared" si="20"/>
        <v>0</v>
      </c>
      <c r="Q15" s="10">
        <f t="shared" si="20"/>
        <v>0</v>
      </c>
      <c r="R15" s="10">
        <f t="shared" si="20"/>
        <v>0</v>
      </c>
      <c r="S15" s="10">
        <f t="shared" si="20"/>
        <v>0</v>
      </c>
      <c r="T15" s="10">
        <f t="shared" si="20"/>
        <v>0</v>
      </c>
      <c r="U15" s="10">
        <f t="shared" si="20"/>
        <v>0</v>
      </c>
      <c r="V15" s="10">
        <f t="shared" si="20"/>
        <v>0</v>
      </c>
      <c r="W15" s="10">
        <f t="shared" si="20"/>
        <v>0</v>
      </c>
      <c r="X15" s="10">
        <f t="shared" si="20"/>
        <v>0</v>
      </c>
      <c r="Y15" s="10">
        <f t="shared" si="20"/>
        <v>0</v>
      </c>
      <c r="Z15" s="10">
        <f t="shared" si="20"/>
        <v>0</v>
      </c>
      <c r="AA15" s="10">
        <f t="shared" si="20"/>
        <v>0</v>
      </c>
      <c r="AB15" s="10">
        <f t="shared" si="20"/>
        <v>0</v>
      </c>
      <c r="AC15" s="10">
        <f t="shared" si="20"/>
        <v>0</v>
      </c>
      <c r="AD15" s="10">
        <f t="shared" si="20"/>
        <v>0</v>
      </c>
      <c r="AE15" s="10">
        <f t="shared" si="20"/>
        <v>0</v>
      </c>
    </row>
    <row r="16" spans="1:31" s="20" customFormat="1" ht="66.599999999999994" hidden="1" customHeight="1" x14ac:dyDescent="0.2">
      <c r="A16" s="54"/>
      <c r="B16" s="43" t="s">
        <v>122</v>
      </c>
      <c r="C16" s="11"/>
      <c r="D16" s="14"/>
      <c r="E16" s="11"/>
      <c r="F16" s="11"/>
      <c r="G16" s="11"/>
      <c r="H16" s="11"/>
      <c r="I16" s="11"/>
      <c r="J16" s="11">
        <v>38813200</v>
      </c>
      <c r="K16" s="11">
        <f t="shared" si="18"/>
        <v>38813200</v>
      </c>
      <c r="L16" s="11"/>
      <c r="M16" s="11">
        <f t="shared" ref="M16" si="21">K16+L16</f>
        <v>38813200</v>
      </c>
      <c r="N16" s="14"/>
      <c r="O16" s="14"/>
      <c r="P16" s="11"/>
      <c r="Q16" s="14"/>
      <c r="R16" s="11"/>
      <c r="S16" s="14"/>
      <c r="T16" s="11"/>
      <c r="U16" s="14"/>
      <c r="V16" s="11"/>
      <c r="W16" s="14"/>
      <c r="X16" s="14"/>
      <c r="Y16" s="11"/>
      <c r="Z16" s="14"/>
      <c r="AA16" s="11"/>
      <c r="AB16" s="14"/>
      <c r="AC16" s="11"/>
      <c r="AD16" s="14"/>
      <c r="AE16" s="11"/>
    </row>
    <row r="17" spans="1:31" s="20" customFormat="1" ht="48" customHeight="1" x14ac:dyDescent="0.2">
      <c r="A17" s="34"/>
      <c r="B17" s="52" t="s">
        <v>40</v>
      </c>
      <c r="C17" s="9">
        <f t="shared" ref="C17:H17" si="22">C18+C65+C90+C92+C115+C118</f>
        <v>0</v>
      </c>
      <c r="D17" s="9">
        <f t="shared" si="22"/>
        <v>0</v>
      </c>
      <c r="E17" s="9">
        <f t="shared" si="22"/>
        <v>0</v>
      </c>
      <c r="F17" s="9">
        <f t="shared" si="22"/>
        <v>494504810</v>
      </c>
      <c r="G17" s="9">
        <f t="shared" si="22"/>
        <v>494504810</v>
      </c>
      <c r="H17" s="9">
        <f t="shared" si="22"/>
        <v>0</v>
      </c>
      <c r="I17" s="9">
        <f>I18+I65+I90+I92+I115+I118</f>
        <v>941800290</v>
      </c>
      <c r="J17" s="9">
        <f t="shared" ref="J17:AC17" si="23">J18+J65+J90+J92+J115+J118</f>
        <v>512164923</v>
      </c>
      <c r="K17" s="9">
        <f>K18+K65+K90+K92+K115+K118</f>
        <v>1453965213</v>
      </c>
      <c r="L17" s="9">
        <f t="shared" ref="L17" si="24">L18+L65+L90+L92+L115+L118</f>
        <v>-2641550</v>
      </c>
      <c r="M17" s="9">
        <f>M18+M65+M90+M92+M115+M118</f>
        <v>1451323663</v>
      </c>
      <c r="N17" s="9">
        <f t="shared" si="23"/>
        <v>0</v>
      </c>
      <c r="O17" s="9">
        <f t="shared" si="23"/>
        <v>313610011</v>
      </c>
      <c r="P17" s="9">
        <f t="shared" si="23"/>
        <v>313610011</v>
      </c>
      <c r="Q17" s="9">
        <f t="shared" si="23"/>
        <v>0</v>
      </c>
      <c r="R17" s="9">
        <f t="shared" si="23"/>
        <v>642860965</v>
      </c>
      <c r="S17" s="9">
        <f t="shared" si="23"/>
        <v>0</v>
      </c>
      <c r="T17" s="9">
        <f t="shared" si="23"/>
        <v>642860965</v>
      </c>
      <c r="U17" s="9">
        <f t="shared" ref="U17:V17" si="25">U18+U65+U90+U92+U115+U118</f>
        <v>0</v>
      </c>
      <c r="V17" s="9">
        <f t="shared" si="25"/>
        <v>642860965</v>
      </c>
      <c r="W17" s="9">
        <f t="shared" si="23"/>
        <v>0</v>
      </c>
      <c r="X17" s="9">
        <f t="shared" si="23"/>
        <v>229132296</v>
      </c>
      <c r="Y17" s="9">
        <f t="shared" si="23"/>
        <v>229132296</v>
      </c>
      <c r="Z17" s="9">
        <f t="shared" si="23"/>
        <v>0</v>
      </c>
      <c r="AA17" s="9">
        <f t="shared" si="23"/>
        <v>229132296</v>
      </c>
      <c r="AB17" s="9">
        <f t="shared" si="23"/>
        <v>0</v>
      </c>
      <c r="AC17" s="9">
        <f t="shared" si="23"/>
        <v>229132296</v>
      </c>
      <c r="AD17" s="9">
        <f t="shared" ref="AD17:AE17" si="26">AD18+AD65+AD90+AD92+AD115+AD118</f>
        <v>0</v>
      </c>
      <c r="AE17" s="9">
        <f t="shared" si="26"/>
        <v>229132296</v>
      </c>
    </row>
    <row r="18" spans="1:31" s="20" customFormat="1" ht="65.25" hidden="1" customHeight="1" x14ac:dyDescent="0.2">
      <c r="A18" s="17" t="s">
        <v>3</v>
      </c>
      <c r="B18" s="2" t="s">
        <v>16</v>
      </c>
      <c r="C18" s="9">
        <f t="shared" ref="C18:I18" si="27">C19+C20</f>
        <v>0</v>
      </c>
      <c r="D18" s="9">
        <f t="shared" si="27"/>
        <v>0</v>
      </c>
      <c r="E18" s="9">
        <f t="shared" si="27"/>
        <v>0</v>
      </c>
      <c r="F18" s="9">
        <f t="shared" si="27"/>
        <v>0</v>
      </c>
      <c r="G18" s="9">
        <f t="shared" si="27"/>
        <v>0</v>
      </c>
      <c r="H18" s="9">
        <f t="shared" si="27"/>
        <v>0</v>
      </c>
      <c r="I18" s="9">
        <f t="shared" si="27"/>
        <v>0</v>
      </c>
      <c r="J18" s="9">
        <f t="shared" ref="J18:AC18" si="28">J19+J20</f>
        <v>40000000</v>
      </c>
      <c r="K18" s="9">
        <f t="shared" si="28"/>
        <v>40000000</v>
      </c>
      <c r="L18" s="9">
        <f t="shared" ref="L18:M18" si="29">L19+L20</f>
        <v>0</v>
      </c>
      <c r="M18" s="9">
        <f t="shared" si="29"/>
        <v>40000000</v>
      </c>
      <c r="N18" s="9">
        <f t="shared" si="28"/>
        <v>0</v>
      </c>
      <c r="O18" s="9">
        <f t="shared" si="28"/>
        <v>0</v>
      </c>
      <c r="P18" s="9">
        <f t="shared" si="28"/>
        <v>0</v>
      </c>
      <c r="Q18" s="9">
        <f t="shared" si="28"/>
        <v>0</v>
      </c>
      <c r="R18" s="9">
        <f t="shared" si="28"/>
        <v>0</v>
      </c>
      <c r="S18" s="9">
        <f t="shared" si="28"/>
        <v>0</v>
      </c>
      <c r="T18" s="9">
        <f t="shared" si="28"/>
        <v>0</v>
      </c>
      <c r="U18" s="9">
        <f t="shared" ref="U18:V18" si="30">U19+U20</f>
        <v>0</v>
      </c>
      <c r="V18" s="9">
        <f t="shared" si="30"/>
        <v>0</v>
      </c>
      <c r="W18" s="9">
        <f t="shared" si="28"/>
        <v>0</v>
      </c>
      <c r="X18" s="9">
        <f t="shared" si="28"/>
        <v>0</v>
      </c>
      <c r="Y18" s="9">
        <f t="shared" si="28"/>
        <v>0</v>
      </c>
      <c r="Z18" s="9">
        <f t="shared" si="28"/>
        <v>0</v>
      </c>
      <c r="AA18" s="9">
        <f t="shared" si="28"/>
        <v>0</v>
      </c>
      <c r="AB18" s="9">
        <f t="shared" si="28"/>
        <v>0</v>
      </c>
      <c r="AC18" s="9">
        <f t="shared" si="28"/>
        <v>0</v>
      </c>
      <c r="AD18" s="9">
        <f t="shared" ref="AD18:AE18" si="31">AD19+AD20</f>
        <v>0</v>
      </c>
      <c r="AE18" s="9">
        <f t="shared" si="31"/>
        <v>0</v>
      </c>
    </row>
    <row r="19" spans="1:31" s="20" customFormat="1" ht="49.5" hidden="1" customHeight="1" x14ac:dyDescent="0.2">
      <c r="A19" s="17"/>
      <c r="B19" s="44" t="s">
        <v>65</v>
      </c>
      <c r="C19" s="14"/>
      <c r="D19" s="14"/>
      <c r="E19" s="11">
        <f t="shared" ref="E19:E20" si="32">C19+D19</f>
        <v>0</v>
      </c>
      <c r="F19" s="11"/>
      <c r="G19" s="11">
        <f t="shared" ref="G19:G20" si="33">E19+F19</f>
        <v>0</v>
      </c>
      <c r="H19" s="11"/>
      <c r="I19" s="11">
        <f t="shared" ref="I19:I20" si="34">G19+H19</f>
        <v>0</v>
      </c>
      <c r="J19" s="11">
        <v>40000000</v>
      </c>
      <c r="K19" s="11">
        <f t="shared" ref="K19:K20" si="35">I19+J19</f>
        <v>40000000</v>
      </c>
      <c r="L19" s="11"/>
      <c r="M19" s="11">
        <f t="shared" ref="M19:M20" si="36">K19+L19</f>
        <v>40000000</v>
      </c>
      <c r="N19" s="14"/>
      <c r="O19" s="14"/>
      <c r="P19" s="9"/>
      <c r="Q19" s="14"/>
      <c r="R19" s="14"/>
      <c r="S19" s="14"/>
      <c r="T19" s="14"/>
      <c r="U19" s="14"/>
      <c r="V19" s="14"/>
      <c r="W19" s="14"/>
      <c r="X19" s="14"/>
      <c r="Y19" s="14">
        <f>Y20</f>
        <v>0</v>
      </c>
      <c r="Z19" s="14"/>
      <c r="AA19" s="14"/>
      <c r="AB19" s="14"/>
      <c r="AC19" s="14"/>
      <c r="AD19" s="14"/>
      <c r="AE19" s="14"/>
    </row>
    <row r="20" spans="1:31" s="20" customFormat="1" ht="48" hidden="1" customHeight="1" x14ac:dyDescent="0.2">
      <c r="A20" s="17"/>
      <c r="B20" s="16" t="s">
        <v>56</v>
      </c>
      <c r="C20" s="14"/>
      <c r="D20" s="14"/>
      <c r="E20" s="11">
        <f t="shared" si="32"/>
        <v>0</v>
      </c>
      <c r="F20" s="11"/>
      <c r="G20" s="11">
        <f t="shared" si="33"/>
        <v>0</v>
      </c>
      <c r="H20" s="11"/>
      <c r="I20" s="11">
        <f t="shared" si="34"/>
        <v>0</v>
      </c>
      <c r="J20" s="11"/>
      <c r="K20" s="11">
        <f t="shared" si="35"/>
        <v>0</v>
      </c>
      <c r="L20" s="11"/>
      <c r="M20" s="11">
        <f t="shared" si="36"/>
        <v>0</v>
      </c>
      <c r="N20" s="14"/>
      <c r="O20" s="14"/>
      <c r="P20" s="14"/>
      <c r="Q20" s="14"/>
      <c r="R20" s="14"/>
      <c r="S20" s="14"/>
      <c r="T20" s="14"/>
      <c r="U20" s="14"/>
      <c r="V20" s="14"/>
      <c r="W20" s="9"/>
      <c r="X20" s="9"/>
      <c r="Y20" s="11"/>
      <c r="Z20" s="9"/>
      <c r="AA20" s="11"/>
      <c r="AB20" s="9"/>
      <c r="AC20" s="11"/>
      <c r="AD20" s="9"/>
      <c r="AE20" s="11"/>
    </row>
    <row r="21" spans="1:31" s="20" customFormat="1" ht="83.45" hidden="1" customHeight="1" x14ac:dyDescent="0.2">
      <c r="A21" s="17"/>
      <c r="B21" s="2" t="s">
        <v>31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4"/>
      <c r="O21" s="14"/>
      <c r="P21" s="14"/>
      <c r="Q21" s="14"/>
      <c r="R21" s="14"/>
      <c r="S21" s="14"/>
      <c r="T21" s="14"/>
      <c r="U21" s="14"/>
      <c r="V21" s="14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20" customFormat="1" ht="53.25" hidden="1" customHeight="1" x14ac:dyDescent="0.2">
      <c r="A22" s="17"/>
      <c r="B22" s="4" t="s">
        <v>32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0">
        <f t="shared" ref="Y22:Y49" si="37">C21+N21</f>
        <v>0</v>
      </c>
      <c r="Z22" s="14"/>
      <c r="AA22" s="10">
        <f t="shared" ref="AA22:AA49" si="38">E21+P21</f>
        <v>0</v>
      </c>
      <c r="AB22" s="14"/>
      <c r="AC22" s="10">
        <f t="shared" ref="AC22:AC49" si="39">G21+R21</f>
        <v>0</v>
      </c>
      <c r="AD22" s="14"/>
      <c r="AE22" s="10">
        <f t="shared" ref="AE22:AE49" si="40">I21+T21</f>
        <v>0</v>
      </c>
    </row>
    <row r="23" spans="1:31" s="20" customFormat="1" ht="33.75" hidden="1" customHeight="1" x14ac:dyDescent="0.2">
      <c r="A23" s="17" t="s">
        <v>13</v>
      </c>
      <c r="B23" s="13" t="s">
        <v>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0">
        <f t="shared" si="37"/>
        <v>0</v>
      </c>
      <c r="Z23" s="14"/>
      <c r="AA23" s="10">
        <f t="shared" si="38"/>
        <v>0</v>
      </c>
      <c r="AB23" s="14"/>
      <c r="AC23" s="10">
        <f t="shared" si="39"/>
        <v>0</v>
      </c>
      <c r="AD23" s="14"/>
      <c r="AE23" s="10">
        <f t="shared" si="40"/>
        <v>0</v>
      </c>
    </row>
    <row r="24" spans="1:31" s="20" customFormat="1" ht="35.25" hidden="1" customHeight="1" x14ac:dyDescent="0.2">
      <c r="A24" s="17" t="s">
        <v>15</v>
      </c>
      <c r="B24" s="3" t="s">
        <v>24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0">
        <f t="shared" si="37"/>
        <v>0</v>
      </c>
      <c r="Z24" s="14"/>
      <c r="AA24" s="10">
        <f t="shared" si="38"/>
        <v>0</v>
      </c>
      <c r="AB24" s="14"/>
      <c r="AC24" s="10">
        <f t="shared" si="39"/>
        <v>0</v>
      </c>
      <c r="AD24" s="14"/>
      <c r="AE24" s="10">
        <f t="shared" si="40"/>
        <v>0</v>
      </c>
    </row>
    <row r="25" spans="1:31" s="20" customFormat="1" ht="38.25" hidden="1" customHeight="1" x14ac:dyDescent="0.2">
      <c r="A25" s="17"/>
      <c r="B25" s="1" t="s">
        <v>17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0">
        <f t="shared" si="37"/>
        <v>0</v>
      </c>
      <c r="Z25" s="14"/>
      <c r="AA25" s="10">
        <f t="shared" si="38"/>
        <v>0</v>
      </c>
      <c r="AB25" s="14"/>
      <c r="AC25" s="10">
        <f t="shared" si="39"/>
        <v>0</v>
      </c>
      <c r="AD25" s="14"/>
      <c r="AE25" s="10">
        <f t="shared" si="40"/>
        <v>0</v>
      </c>
    </row>
    <row r="26" spans="1:31" s="20" customFormat="1" ht="36.75" hidden="1" customHeight="1" x14ac:dyDescent="0.2">
      <c r="A26" s="17"/>
      <c r="B26" s="1" t="s">
        <v>158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0">
        <f t="shared" si="37"/>
        <v>0</v>
      </c>
      <c r="Z26" s="14"/>
      <c r="AA26" s="10">
        <f t="shared" si="38"/>
        <v>0</v>
      </c>
      <c r="AB26" s="14"/>
      <c r="AC26" s="10">
        <f t="shared" si="39"/>
        <v>0</v>
      </c>
      <c r="AD26" s="14"/>
      <c r="AE26" s="10">
        <f t="shared" si="40"/>
        <v>0</v>
      </c>
    </row>
    <row r="27" spans="1:31" s="20" customFormat="1" ht="35.25" hidden="1" customHeight="1" x14ac:dyDescent="0.2">
      <c r="A27" s="17"/>
      <c r="B27" s="1" t="s">
        <v>18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0">
        <f t="shared" si="37"/>
        <v>0</v>
      </c>
      <c r="Z27" s="14"/>
      <c r="AA27" s="10">
        <f t="shared" si="38"/>
        <v>0</v>
      </c>
      <c r="AB27" s="14"/>
      <c r="AC27" s="10">
        <f t="shared" si="39"/>
        <v>0</v>
      </c>
      <c r="AD27" s="14"/>
      <c r="AE27" s="10">
        <f t="shared" si="40"/>
        <v>0</v>
      </c>
    </row>
    <row r="28" spans="1:31" s="20" customFormat="1" ht="33" hidden="1" customHeight="1" x14ac:dyDescent="0.2">
      <c r="A28" s="17"/>
      <c r="B28" s="1" t="s">
        <v>19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0">
        <f t="shared" si="37"/>
        <v>0</v>
      </c>
      <c r="Z28" s="14"/>
      <c r="AA28" s="10">
        <f t="shared" si="38"/>
        <v>0</v>
      </c>
      <c r="AB28" s="14"/>
      <c r="AC28" s="10">
        <f t="shared" si="39"/>
        <v>0</v>
      </c>
      <c r="AD28" s="14"/>
      <c r="AE28" s="10">
        <f t="shared" si="40"/>
        <v>0</v>
      </c>
    </row>
    <row r="29" spans="1:31" s="20" customFormat="1" ht="33.75" hidden="1" customHeight="1" x14ac:dyDescent="0.2">
      <c r="A29" s="17"/>
      <c r="B29" s="1" t="s">
        <v>20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0">
        <f t="shared" si="37"/>
        <v>0</v>
      </c>
      <c r="Z29" s="14"/>
      <c r="AA29" s="10">
        <f t="shared" si="38"/>
        <v>0</v>
      </c>
      <c r="AB29" s="14"/>
      <c r="AC29" s="10">
        <f t="shared" si="39"/>
        <v>0</v>
      </c>
      <c r="AD29" s="14"/>
      <c r="AE29" s="10">
        <f t="shared" si="40"/>
        <v>0</v>
      </c>
    </row>
    <row r="30" spans="1:31" ht="34.5" hidden="1" customHeight="1" x14ac:dyDescent="0.2">
      <c r="A30" s="17"/>
      <c r="B30" s="1" t="s">
        <v>7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0">
        <f t="shared" si="37"/>
        <v>0</v>
      </c>
      <c r="Z30" s="14"/>
      <c r="AA30" s="10">
        <f t="shared" si="38"/>
        <v>0</v>
      </c>
      <c r="AB30" s="14"/>
      <c r="AC30" s="10">
        <f t="shared" si="39"/>
        <v>0</v>
      </c>
      <c r="AD30" s="14"/>
      <c r="AE30" s="10">
        <f t="shared" si="40"/>
        <v>0</v>
      </c>
    </row>
    <row r="31" spans="1:31" ht="35.25" hidden="1" customHeight="1" x14ac:dyDescent="0.2">
      <c r="A31" s="17"/>
      <c r="B31" s="1" t="s">
        <v>8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0">
        <f t="shared" si="37"/>
        <v>0</v>
      </c>
      <c r="Z31" s="14"/>
      <c r="AA31" s="10">
        <f t="shared" si="38"/>
        <v>0</v>
      </c>
      <c r="AB31" s="14"/>
      <c r="AC31" s="10">
        <f t="shared" si="39"/>
        <v>0</v>
      </c>
      <c r="AD31" s="14"/>
      <c r="AE31" s="10">
        <f t="shared" si="40"/>
        <v>0</v>
      </c>
    </row>
    <row r="32" spans="1:31" ht="36" hidden="1" customHeight="1" x14ac:dyDescent="0.2">
      <c r="A32" s="17"/>
      <c r="B32" s="1" t="s">
        <v>21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0">
        <f t="shared" si="37"/>
        <v>0</v>
      </c>
      <c r="Z32" s="14"/>
      <c r="AA32" s="10">
        <f t="shared" si="38"/>
        <v>0</v>
      </c>
      <c r="AB32" s="14"/>
      <c r="AC32" s="10">
        <f t="shared" si="39"/>
        <v>0</v>
      </c>
      <c r="AD32" s="14"/>
      <c r="AE32" s="10">
        <f t="shared" si="40"/>
        <v>0</v>
      </c>
    </row>
    <row r="33" spans="1:31" ht="37.5" hidden="1" customHeight="1" x14ac:dyDescent="0.2">
      <c r="A33" s="17"/>
      <c r="B33" s="1" t="s">
        <v>9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0">
        <f t="shared" si="37"/>
        <v>0</v>
      </c>
      <c r="Z33" s="14"/>
      <c r="AA33" s="10">
        <f t="shared" si="38"/>
        <v>0</v>
      </c>
      <c r="AB33" s="14"/>
      <c r="AC33" s="10">
        <f t="shared" si="39"/>
        <v>0</v>
      </c>
      <c r="AD33" s="14"/>
      <c r="AE33" s="10">
        <f t="shared" si="40"/>
        <v>0</v>
      </c>
    </row>
    <row r="34" spans="1:31" ht="37.5" hidden="1" customHeight="1" x14ac:dyDescent="0.2">
      <c r="A34" s="17"/>
      <c r="B34" s="1" t="s">
        <v>10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0">
        <f t="shared" si="37"/>
        <v>0</v>
      </c>
      <c r="Z34" s="14"/>
      <c r="AA34" s="10">
        <f t="shared" si="38"/>
        <v>0</v>
      </c>
      <c r="AB34" s="14"/>
      <c r="AC34" s="10">
        <f t="shared" si="39"/>
        <v>0</v>
      </c>
      <c r="AD34" s="14"/>
      <c r="AE34" s="10">
        <f t="shared" si="40"/>
        <v>0</v>
      </c>
    </row>
    <row r="35" spans="1:31" ht="37.5" hidden="1" customHeight="1" x14ac:dyDescent="0.2">
      <c r="A35" s="17"/>
      <c r="B35" s="1" t="s">
        <v>11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0">
        <f t="shared" si="37"/>
        <v>0</v>
      </c>
      <c r="Z35" s="14"/>
      <c r="AA35" s="10">
        <f t="shared" si="38"/>
        <v>0</v>
      </c>
      <c r="AB35" s="14"/>
      <c r="AC35" s="10">
        <f t="shared" si="39"/>
        <v>0</v>
      </c>
      <c r="AD35" s="14"/>
      <c r="AE35" s="10">
        <f t="shared" si="40"/>
        <v>0</v>
      </c>
    </row>
    <row r="36" spans="1:31" ht="36" hidden="1" customHeight="1" x14ac:dyDescent="0.2">
      <c r="A36" s="17"/>
      <c r="B36" s="1" t="s">
        <v>22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0">
        <f t="shared" si="37"/>
        <v>0</v>
      </c>
      <c r="Z36" s="14"/>
      <c r="AA36" s="10">
        <f t="shared" si="38"/>
        <v>0</v>
      </c>
      <c r="AB36" s="14"/>
      <c r="AC36" s="10">
        <f t="shared" si="39"/>
        <v>0</v>
      </c>
      <c r="AD36" s="14"/>
      <c r="AE36" s="10">
        <f t="shared" si="40"/>
        <v>0</v>
      </c>
    </row>
    <row r="37" spans="1:31" ht="33.75" hidden="1" customHeight="1" x14ac:dyDescent="0.2">
      <c r="A37" s="17"/>
      <c r="B37" s="3" t="s">
        <v>23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0">
        <f t="shared" si="37"/>
        <v>0</v>
      </c>
      <c r="Z37" s="14"/>
      <c r="AA37" s="10">
        <f t="shared" si="38"/>
        <v>0</v>
      </c>
      <c r="AB37" s="14"/>
      <c r="AC37" s="10">
        <f t="shared" si="39"/>
        <v>0</v>
      </c>
      <c r="AD37" s="14"/>
      <c r="AE37" s="10">
        <f t="shared" si="40"/>
        <v>0</v>
      </c>
    </row>
    <row r="38" spans="1:31" ht="36.75" hidden="1" customHeight="1" x14ac:dyDescent="0.2">
      <c r="A38" s="17"/>
      <c r="B38" s="1" t="s">
        <v>12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0">
        <f t="shared" si="37"/>
        <v>0</v>
      </c>
      <c r="Z38" s="14"/>
      <c r="AA38" s="10">
        <f t="shared" si="38"/>
        <v>0</v>
      </c>
      <c r="AB38" s="14"/>
      <c r="AC38" s="10">
        <f t="shared" si="39"/>
        <v>0</v>
      </c>
      <c r="AD38" s="14"/>
      <c r="AE38" s="10">
        <f t="shared" si="40"/>
        <v>0</v>
      </c>
    </row>
    <row r="39" spans="1:31" s="20" customFormat="1" ht="31.5" hidden="1" customHeight="1" x14ac:dyDescent="0.2">
      <c r="A39" s="54"/>
      <c r="B39" s="55" t="s">
        <v>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0">
        <f t="shared" si="37"/>
        <v>0</v>
      </c>
      <c r="Z39" s="14"/>
      <c r="AA39" s="10">
        <f t="shared" si="38"/>
        <v>0</v>
      </c>
      <c r="AB39" s="14"/>
      <c r="AC39" s="10">
        <f t="shared" si="39"/>
        <v>0</v>
      </c>
      <c r="AD39" s="14"/>
      <c r="AE39" s="10">
        <f t="shared" si="40"/>
        <v>0</v>
      </c>
    </row>
    <row r="40" spans="1:31" s="20" customFormat="1" ht="32.25" hidden="1" customHeight="1" x14ac:dyDescent="0.2">
      <c r="A40" s="54"/>
      <c r="B40" s="3" t="s">
        <v>24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0">
        <f t="shared" si="37"/>
        <v>0</v>
      </c>
      <c r="Z40" s="14"/>
      <c r="AA40" s="10">
        <f t="shared" si="38"/>
        <v>0</v>
      </c>
      <c r="AB40" s="14"/>
      <c r="AC40" s="10">
        <f t="shared" si="39"/>
        <v>0</v>
      </c>
      <c r="AD40" s="14"/>
      <c r="AE40" s="10">
        <f t="shared" si="40"/>
        <v>0</v>
      </c>
    </row>
    <row r="41" spans="1:31" s="20" customFormat="1" ht="78.75" hidden="1" customHeight="1" x14ac:dyDescent="0.2">
      <c r="A41" s="54"/>
      <c r="B41" s="5" t="s">
        <v>35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0">
        <f t="shared" si="37"/>
        <v>0</v>
      </c>
      <c r="Z41" s="14"/>
      <c r="AA41" s="10">
        <f t="shared" si="38"/>
        <v>0</v>
      </c>
      <c r="AB41" s="14"/>
      <c r="AC41" s="10">
        <f t="shared" si="39"/>
        <v>0</v>
      </c>
      <c r="AD41" s="14"/>
      <c r="AE41" s="10">
        <f t="shared" si="40"/>
        <v>0</v>
      </c>
    </row>
    <row r="42" spans="1:31" s="20" customFormat="1" ht="34.5" hidden="1" customHeight="1" x14ac:dyDescent="0.2">
      <c r="A42" s="54"/>
      <c r="B42" s="1" t="s">
        <v>25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0">
        <f t="shared" si="37"/>
        <v>0</v>
      </c>
      <c r="Z42" s="14"/>
      <c r="AA42" s="10">
        <f t="shared" si="38"/>
        <v>0</v>
      </c>
      <c r="AB42" s="14"/>
      <c r="AC42" s="10">
        <f t="shared" si="39"/>
        <v>0</v>
      </c>
      <c r="AD42" s="14"/>
      <c r="AE42" s="10">
        <f t="shared" si="40"/>
        <v>0</v>
      </c>
    </row>
    <row r="43" spans="1:31" s="20" customFormat="1" ht="47.25" hidden="1" customHeight="1" x14ac:dyDescent="0.2">
      <c r="A43" s="54"/>
      <c r="B43" s="1" t="s">
        <v>36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0">
        <f t="shared" si="37"/>
        <v>0</v>
      </c>
      <c r="Z43" s="14"/>
      <c r="AA43" s="10">
        <f t="shared" si="38"/>
        <v>0</v>
      </c>
      <c r="AB43" s="14"/>
      <c r="AC43" s="10">
        <f t="shared" si="39"/>
        <v>0</v>
      </c>
      <c r="AD43" s="14"/>
      <c r="AE43" s="10">
        <f t="shared" si="40"/>
        <v>0</v>
      </c>
    </row>
    <row r="44" spans="1:31" s="20" customFormat="1" ht="48" hidden="1" customHeight="1" x14ac:dyDescent="0.2">
      <c r="A44" s="54"/>
      <c r="B44" s="1" t="s">
        <v>26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0">
        <f t="shared" si="37"/>
        <v>0</v>
      </c>
      <c r="Z44" s="14"/>
      <c r="AA44" s="10">
        <f t="shared" si="38"/>
        <v>0</v>
      </c>
      <c r="AB44" s="14"/>
      <c r="AC44" s="10">
        <f t="shared" si="39"/>
        <v>0</v>
      </c>
      <c r="AD44" s="14"/>
      <c r="AE44" s="10">
        <f t="shared" si="40"/>
        <v>0</v>
      </c>
    </row>
    <row r="45" spans="1:31" s="20" customFormat="1" ht="48" hidden="1" customHeight="1" x14ac:dyDescent="0.2">
      <c r="A45" s="54"/>
      <c r="B45" s="1" t="s">
        <v>27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0">
        <f t="shared" si="37"/>
        <v>0</v>
      </c>
      <c r="Z45" s="14"/>
      <c r="AA45" s="10">
        <f t="shared" si="38"/>
        <v>0</v>
      </c>
      <c r="AB45" s="14"/>
      <c r="AC45" s="10">
        <f t="shared" si="39"/>
        <v>0</v>
      </c>
      <c r="AD45" s="14"/>
      <c r="AE45" s="10">
        <f t="shared" si="40"/>
        <v>0</v>
      </c>
    </row>
    <row r="46" spans="1:31" s="20" customFormat="1" ht="51" hidden="1" customHeight="1" x14ac:dyDescent="0.2">
      <c r="A46" s="54"/>
      <c r="B46" s="1" t="s">
        <v>29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0">
        <f t="shared" si="37"/>
        <v>0</v>
      </c>
      <c r="Z46" s="14"/>
      <c r="AA46" s="10">
        <f t="shared" si="38"/>
        <v>0</v>
      </c>
      <c r="AB46" s="14"/>
      <c r="AC46" s="10">
        <f t="shared" si="39"/>
        <v>0</v>
      </c>
      <c r="AD46" s="14"/>
      <c r="AE46" s="10">
        <f t="shared" si="40"/>
        <v>0</v>
      </c>
    </row>
    <row r="47" spans="1:31" s="20" customFormat="1" ht="95.25" hidden="1" customHeight="1" x14ac:dyDescent="0.2">
      <c r="A47" s="54"/>
      <c r="B47" s="1" t="s">
        <v>28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0">
        <f t="shared" si="37"/>
        <v>0</v>
      </c>
      <c r="Z47" s="14"/>
      <c r="AA47" s="10">
        <f t="shared" si="38"/>
        <v>0</v>
      </c>
      <c r="AB47" s="14"/>
      <c r="AC47" s="10">
        <f t="shared" si="39"/>
        <v>0</v>
      </c>
      <c r="AD47" s="14"/>
      <c r="AE47" s="10">
        <f t="shared" si="40"/>
        <v>0</v>
      </c>
    </row>
    <row r="48" spans="1:31" s="20" customFormat="1" ht="34.5" hidden="1" customHeight="1" x14ac:dyDescent="0.2">
      <c r="A48" s="54"/>
      <c r="B48" s="1" t="s">
        <v>33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0">
        <f t="shared" si="37"/>
        <v>0</v>
      </c>
      <c r="Z48" s="14"/>
      <c r="AA48" s="10">
        <f t="shared" si="38"/>
        <v>0</v>
      </c>
      <c r="AB48" s="14"/>
      <c r="AC48" s="10">
        <f t="shared" si="39"/>
        <v>0</v>
      </c>
      <c r="AD48" s="14"/>
      <c r="AE48" s="10">
        <f t="shared" si="40"/>
        <v>0</v>
      </c>
    </row>
    <row r="49" spans="1:31" s="20" customFormat="1" ht="65.25" hidden="1" customHeight="1" x14ac:dyDescent="0.2">
      <c r="A49" s="54"/>
      <c r="B49" s="1" t="s">
        <v>30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0">
        <f t="shared" si="37"/>
        <v>0</v>
      </c>
      <c r="Z49" s="14"/>
      <c r="AA49" s="10">
        <f t="shared" si="38"/>
        <v>0</v>
      </c>
      <c r="AB49" s="14"/>
      <c r="AC49" s="10">
        <f t="shared" si="39"/>
        <v>0</v>
      </c>
      <c r="AD49" s="14"/>
      <c r="AE49" s="10">
        <f t="shared" si="40"/>
        <v>0</v>
      </c>
    </row>
    <row r="50" spans="1:31" ht="32.450000000000003" hidden="1" customHeight="1" x14ac:dyDescent="0.2">
      <c r="A50" s="17"/>
      <c r="B50" s="8" t="s">
        <v>37</v>
      </c>
      <c r="C50" s="9">
        <f>C51+C53</f>
        <v>0</v>
      </c>
      <c r="D50" s="9">
        <f t="shared" ref="D50:N50" si="41">D51+D53</f>
        <v>0</v>
      </c>
      <c r="E50" s="9">
        <f t="shared" si="41"/>
        <v>0</v>
      </c>
      <c r="F50" s="9">
        <f t="shared" si="41"/>
        <v>0</v>
      </c>
      <c r="G50" s="9">
        <f t="shared" si="41"/>
        <v>0</v>
      </c>
      <c r="H50" s="9">
        <f t="shared" ref="H50:I50" si="42">H51+H53</f>
        <v>0</v>
      </c>
      <c r="I50" s="9">
        <f t="shared" si="42"/>
        <v>0</v>
      </c>
      <c r="J50" s="9">
        <f t="shared" ref="J50:K50" si="43">J51+J53</f>
        <v>0</v>
      </c>
      <c r="K50" s="9">
        <f t="shared" si="43"/>
        <v>0</v>
      </c>
      <c r="L50" s="9">
        <f t="shared" ref="L50:M50" si="44">L51+L53</f>
        <v>0</v>
      </c>
      <c r="M50" s="9">
        <f t="shared" si="44"/>
        <v>0</v>
      </c>
      <c r="N50" s="9">
        <f t="shared" si="41"/>
        <v>0</v>
      </c>
      <c r="O50" s="9"/>
      <c r="P50" s="14"/>
      <c r="Q50" s="9"/>
      <c r="R50" s="14"/>
      <c r="S50" s="9"/>
      <c r="T50" s="14"/>
      <c r="U50" s="9"/>
      <c r="V50" s="14"/>
      <c r="W50" s="14"/>
      <c r="X50" s="14"/>
      <c r="Y50" s="10">
        <v>0</v>
      </c>
      <c r="Z50" s="14"/>
      <c r="AA50" s="10">
        <v>0</v>
      </c>
      <c r="AB50" s="14"/>
      <c r="AC50" s="10">
        <v>0</v>
      </c>
      <c r="AD50" s="14"/>
      <c r="AE50" s="10">
        <v>0</v>
      </c>
    </row>
    <row r="51" spans="1:31" ht="32.25" hidden="1" customHeight="1" x14ac:dyDescent="0.2">
      <c r="A51" s="17"/>
      <c r="B51" s="21" t="s">
        <v>38</v>
      </c>
      <c r="C51" s="22">
        <f t="shared" ref="C51:N51" si="45">C52</f>
        <v>0</v>
      </c>
      <c r="D51" s="22">
        <f t="shared" si="45"/>
        <v>0</v>
      </c>
      <c r="E51" s="22">
        <f t="shared" si="45"/>
        <v>0</v>
      </c>
      <c r="F51" s="22">
        <f t="shared" si="45"/>
        <v>0</v>
      </c>
      <c r="G51" s="22">
        <f t="shared" si="45"/>
        <v>0</v>
      </c>
      <c r="H51" s="22">
        <f t="shared" si="45"/>
        <v>0</v>
      </c>
      <c r="I51" s="22">
        <f t="shared" si="45"/>
        <v>0</v>
      </c>
      <c r="J51" s="22">
        <f t="shared" si="45"/>
        <v>0</v>
      </c>
      <c r="K51" s="22">
        <f t="shared" si="45"/>
        <v>0</v>
      </c>
      <c r="L51" s="22">
        <f t="shared" si="45"/>
        <v>0</v>
      </c>
      <c r="M51" s="22">
        <f t="shared" si="45"/>
        <v>0</v>
      </c>
      <c r="N51" s="22">
        <f t="shared" si="45"/>
        <v>0</v>
      </c>
      <c r="O51" s="22"/>
      <c r="P51" s="9"/>
      <c r="Q51" s="22"/>
      <c r="R51" s="9"/>
      <c r="S51" s="22"/>
      <c r="T51" s="9"/>
      <c r="U51" s="22"/>
      <c r="V51" s="9"/>
      <c r="W51" s="14"/>
      <c r="X51" s="14"/>
      <c r="Y51" s="9">
        <f>Y52+Y54</f>
        <v>0</v>
      </c>
      <c r="Z51" s="14"/>
      <c r="AA51" s="9">
        <f>AA52+AA54</f>
        <v>0</v>
      </c>
      <c r="AB51" s="14"/>
      <c r="AC51" s="9">
        <f>AC52+AC54</f>
        <v>0</v>
      </c>
      <c r="AD51" s="14"/>
      <c r="AE51" s="9">
        <f>AE52+AE54</f>
        <v>0</v>
      </c>
    </row>
    <row r="52" spans="1:31" ht="35.25" hidden="1" customHeight="1" x14ac:dyDescent="0.2">
      <c r="A52" s="17"/>
      <c r="B52" s="1" t="s">
        <v>62</v>
      </c>
      <c r="C52" s="11"/>
      <c r="D52" s="11"/>
      <c r="E52" s="11">
        <f t="shared" ref="E52" si="46">C52+D52</f>
        <v>0</v>
      </c>
      <c r="F52" s="11"/>
      <c r="G52" s="11">
        <f t="shared" ref="G52" si="47">E52+F52</f>
        <v>0</v>
      </c>
      <c r="H52" s="11"/>
      <c r="I52" s="11">
        <f t="shared" ref="I52" si="48">G52+H52</f>
        <v>0</v>
      </c>
      <c r="J52" s="11"/>
      <c r="K52" s="11">
        <f t="shared" ref="K52" si="49">I52+J52</f>
        <v>0</v>
      </c>
      <c r="L52" s="11"/>
      <c r="M52" s="11">
        <f t="shared" ref="M52" si="50">K52+L52</f>
        <v>0</v>
      </c>
      <c r="N52" s="14"/>
      <c r="O52" s="14"/>
      <c r="P52" s="22"/>
      <c r="Q52" s="14"/>
      <c r="R52" s="22"/>
      <c r="S52" s="14"/>
      <c r="T52" s="22"/>
      <c r="U52" s="14"/>
      <c r="V52" s="22"/>
      <c r="W52" s="9"/>
      <c r="X52" s="9"/>
      <c r="Y52" s="22">
        <f>Y53</f>
        <v>0</v>
      </c>
      <c r="Z52" s="9"/>
      <c r="AA52" s="22">
        <f>AA53</f>
        <v>0</v>
      </c>
      <c r="AB52" s="9"/>
      <c r="AC52" s="22">
        <f>AC53</f>
        <v>0</v>
      </c>
      <c r="AD52" s="9"/>
      <c r="AE52" s="22">
        <f>AE53</f>
        <v>0</v>
      </c>
    </row>
    <row r="53" spans="1:31" ht="33" hidden="1" customHeight="1" x14ac:dyDescent="0.2">
      <c r="A53" s="17"/>
      <c r="B53" s="3" t="s">
        <v>24</v>
      </c>
      <c r="C53" s="22">
        <f>SUM(C54:C62)</f>
        <v>0</v>
      </c>
      <c r="D53" s="22">
        <f t="shared" ref="D53:N53" si="51">SUM(D54:D62)</f>
        <v>0</v>
      </c>
      <c r="E53" s="22">
        <f t="shared" si="51"/>
        <v>0</v>
      </c>
      <c r="F53" s="22">
        <f t="shared" si="51"/>
        <v>0</v>
      </c>
      <c r="G53" s="22">
        <f t="shared" si="51"/>
        <v>0</v>
      </c>
      <c r="H53" s="22">
        <f t="shared" ref="H53:I53" si="52">SUM(H54:H62)</f>
        <v>0</v>
      </c>
      <c r="I53" s="22">
        <f t="shared" si="52"/>
        <v>0</v>
      </c>
      <c r="J53" s="22">
        <f t="shared" ref="J53:K53" si="53">SUM(J54:J62)</f>
        <v>0</v>
      </c>
      <c r="K53" s="22">
        <f t="shared" si="53"/>
        <v>0</v>
      </c>
      <c r="L53" s="22">
        <f t="shared" ref="L53:M53" si="54">SUM(L54:L62)</f>
        <v>0</v>
      </c>
      <c r="M53" s="22">
        <f t="shared" si="54"/>
        <v>0</v>
      </c>
      <c r="N53" s="22">
        <f t="shared" si="51"/>
        <v>0</v>
      </c>
      <c r="O53" s="22"/>
      <c r="P53" s="14"/>
      <c r="Q53" s="22"/>
      <c r="R53" s="14"/>
      <c r="S53" s="22"/>
      <c r="T53" s="14"/>
      <c r="U53" s="22"/>
      <c r="V53" s="14"/>
      <c r="W53" s="22"/>
      <c r="X53" s="22"/>
      <c r="Y53" s="11"/>
      <c r="Z53" s="22"/>
      <c r="AA53" s="11"/>
      <c r="AB53" s="22"/>
      <c r="AC53" s="11"/>
      <c r="AD53" s="22"/>
      <c r="AE53" s="11"/>
    </row>
    <row r="54" spans="1:31" ht="34.5" hidden="1" customHeight="1" x14ac:dyDescent="0.2">
      <c r="A54" s="17"/>
      <c r="B54" s="1" t="s">
        <v>61</v>
      </c>
      <c r="C54" s="11"/>
      <c r="D54" s="11"/>
      <c r="E54" s="11">
        <f t="shared" ref="E54:E62" si="55">C54+D54</f>
        <v>0</v>
      </c>
      <c r="F54" s="11"/>
      <c r="G54" s="11">
        <f t="shared" ref="G54:G64" si="56">E54+F54</f>
        <v>0</v>
      </c>
      <c r="H54" s="11"/>
      <c r="I54" s="11">
        <f t="shared" ref="I54:I62" si="57">G54+H54</f>
        <v>0</v>
      </c>
      <c r="J54" s="11"/>
      <c r="K54" s="11">
        <f t="shared" ref="K54:K62" si="58">I54+J54</f>
        <v>0</v>
      </c>
      <c r="L54" s="11"/>
      <c r="M54" s="11">
        <f t="shared" ref="M54:M62" si="59">K54+L54</f>
        <v>0</v>
      </c>
      <c r="N54" s="14"/>
      <c r="O54" s="14"/>
      <c r="P54" s="22"/>
      <c r="Q54" s="14"/>
      <c r="R54" s="22"/>
      <c r="S54" s="14"/>
      <c r="T54" s="22"/>
      <c r="U54" s="14"/>
      <c r="V54" s="22"/>
      <c r="W54" s="14"/>
      <c r="X54" s="14"/>
      <c r="Y54" s="22">
        <f>SUM(Y55:Y63)</f>
        <v>0</v>
      </c>
      <c r="Z54" s="14"/>
      <c r="AA54" s="22">
        <f>SUM(AA55:AA63)</f>
        <v>0</v>
      </c>
      <c r="AB54" s="14"/>
      <c r="AC54" s="22">
        <f>SUM(AC55:AC63)</f>
        <v>0</v>
      </c>
      <c r="AD54" s="14"/>
      <c r="AE54" s="22">
        <f>SUM(AE55:AE63)</f>
        <v>0</v>
      </c>
    </row>
    <row r="55" spans="1:31" ht="33.75" hidden="1" customHeight="1" x14ac:dyDescent="0.2">
      <c r="A55" s="17"/>
      <c r="B55" s="4" t="s">
        <v>66</v>
      </c>
      <c r="C55" s="11"/>
      <c r="D55" s="11"/>
      <c r="E55" s="11">
        <f t="shared" si="55"/>
        <v>0</v>
      </c>
      <c r="F55" s="11"/>
      <c r="G55" s="11">
        <f t="shared" si="56"/>
        <v>0</v>
      </c>
      <c r="H55" s="11"/>
      <c r="I55" s="11">
        <f t="shared" si="57"/>
        <v>0</v>
      </c>
      <c r="J55" s="11"/>
      <c r="K55" s="11">
        <f t="shared" si="58"/>
        <v>0</v>
      </c>
      <c r="L55" s="11"/>
      <c r="M55" s="11">
        <f t="shared" si="59"/>
        <v>0</v>
      </c>
      <c r="N55" s="14"/>
      <c r="O55" s="14"/>
      <c r="P55" s="14"/>
      <c r="Q55" s="14"/>
      <c r="R55" s="14"/>
      <c r="S55" s="14"/>
      <c r="T55" s="14"/>
      <c r="U55" s="14"/>
      <c r="V55" s="14"/>
      <c r="W55" s="22"/>
      <c r="X55" s="22"/>
      <c r="Y55" s="11"/>
      <c r="Z55" s="22"/>
      <c r="AA55" s="11"/>
      <c r="AB55" s="22"/>
      <c r="AC55" s="11"/>
      <c r="AD55" s="22"/>
      <c r="AE55" s="11"/>
    </row>
    <row r="56" spans="1:31" ht="48" hidden="1" customHeight="1" x14ac:dyDescent="0.2">
      <c r="A56" s="17"/>
      <c r="B56" s="4" t="s">
        <v>60</v>
      </c>
      <c r="C56" s="11"/>
      <c r="D56" s="11"/>
      <c r="E56" s="11">
        <f t="shared" si="55"/>
        <v>0</v>
      </c>
      <c r="F56" s="11"/>
      <c r="G56" s="11">
        <f t="shared" si="56"/>
        <v>0</v>
      </c>
      <c r="H56" s="11"/>
      <c r="I56" s="11">
        <f t="shared" si="57"/>
        <v>0</v>
      </c>
      <c r="J56" s="11"/>
      <c r="K56" s="11">
        <f t="shared" si="58"/>
        <v>0</v>
      </c>
      <c r="L56" s="11"/>
      <c r="M56" s="11">
        <f t="shared" si="59"/>
        <v>0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1"/>
      <c r="Z56" s="14"/>
      <c r="AA56" s="11"/>
      <c r="AB56" s="14"/>
      <c r="AC56" s="11"/>
      <c r="AD56" s="14"/>
      <c r="AE56" s="11"/>
    </row>
    <row r="57" spans="1:31" ht="33.75" hidden="1" customHeight="1" x14ac:dyDescent="0.2">
      <c r="A57" s="17"/>
      <c r="B57" s="4" t="s">
        <v>59</v>
      </c>
      <c r="C57" s="11"/>
      <c r="D57" s="11"/>
      <c r="E57" s="11">
        <f t="shared" si="55"/>
        <v>0</v>
      </c>
      <c r="F57" s="11"/>
      <c r="G57" s="11">
        <f t="shared" si="56"/>
        <v>0</v>
      </c>
      <c r="H57" s="11"/>
      <c r="I57" s="11">
        <f t="shared" si="57"/>
        <v>0</v>
      </c>
      <c r="J57" s="11"/>
      <c r="K57" s="11">
        <f t="shared" si="58"/>
        <v>0</v>
      </c>
      <c r="L57" s="11"/>
      <c r="M57" s="11">
        <f t="shared" si="59"/>
        <v>0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1"/>
      <c r="Z57" s="14"/>
      <c r="AA57" s="11"/>
      <c r="AB57" s="14"/>
      <c r="AC57" s="11"/>
      <c r="AD57" s="14"/>
      <c r="AE57" s="11"/>
    </row>
    <row r="58" spans="1:31" ht="48" hidden="1" customHeight="1" x14ac:dyDescent="0.2">
      <c r="A58" s="17"/>
      <c r="B58" s="4" t="s">
        <v>58</v>
      </c>
      <c r="C58" s="11"/>
      <c r="D58" s="11"/>
      <c r="E58" s="11">
        <f t="shared" si="55"/>
        <v>0</v>
      </c>
      <c r="F58" s="11"/>
      <c r="G58" s="11">
        <f t="shared" si="56"/>
        <v>0</v>
      </c>
      <c r="H58" s="11"/>
      <c r="I58" s="11">
        <f t="shared" si="57"/>
        <v>0</v>
      </c>
      <c r="J58" s="11"/>
      <c r="K58" s="11">
        <f t="shared" si="58"/>
        <v>0</v>
      </c>
      <c r="L58" s="11"/>
      <c r="M58" s="11">
        <f t="shared" si="59"/>
        <v>0</v>
      </c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1"/>
      <c r="Z58" s="14"/>
      <c r="AA58" s="11"/>
      <c r="AB58" s="14"/>
      <c r="AC58" s="11"/>
      <c r="AD58" s="14"/>
      <c r="AE58" s="11"/>
    </row>
    <row r="59" spans="1:31" ht="33.75" hidden="1" customHeight="1" x14ac:dyDescent="0.2">
      <c r="A59" s="17"/>
      <c r="B59" s="4" t="s">
        <v>57</v>
      </c>
      <c r="C59" s="11"/>
      <c r="D59" s="11"/>
      <c r="E59" s="11">
        <f t="shared" si="55"/>
        <v>0</v>
      </c>
      <c r="F59" s="11"/>
      <c r="G59" s="11">
        <f t="shared" si="56"/>
        <v>0</v>
      </c>
      <c r="H59" s="11"/>
      <c r="I59" s="11">
        <f t="shared" si="57"/>
        <v>0</v>
      </c>
      <c r="J59" s="11"/>
      <c r="K59" s="11">
        <f t="shared" si="58"/>
        <v>0</v>
      </c>
      <c r="L59" s="11"/>
      <c r="M59" s="11">
        <f t="shared" si="59"/>
        <v>0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1"/>
      <c r="Z59" s="14"/>
      <c r="AA59" s="11"/>
      <c r="AB59" s="14"/>
      <c r="AC59" s="11"/>
      <c r="AD59" s="14"/>
      <c r="AE59" s="11"/>
    </row>
    <row r="60" spans="1:31" ht="35.25" hidden="1" customHeight="1" x14ac:dyDescent="0.2">
      <c r="A60" s="17"/>
      <c r="B60" s="4" t="s">
        <v>67</v>
      </c>
      <c r="C60" s="11"/>
      <c r="D60" s="11"/>
      <c r="E60" s="11">
        <f t="shared" si="55"/>
        <v>0</v>
      </c>
      <c r="F60" s="11"/>
      <c r="G60" s="11">
        <f t="shared" si="56"/>
        <v>0</v>
      </c>
      <c r="H60" s="11"/>
      <c r="I60" s="11">
        <f t="shared" si="57"/>
        <v>0</v>
      </c>
      <c r="J60" s="11"/>
      <c r="K60" s="11">
        <f t="shared" si="58"/>
        <v>0</v>
      </c>
      <c r="L60" s="11"/>
      <c r="M60" s="11">
        <f t="shared" si="59"/>
        <v>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1"/>
      <c r="Z60" s="14"/>
      <c r="AA60" s="11"/>
      <c r="AB60" s="14"/>
      <c r="AC60" s="11"/>
      <c r="AD60" s="14"/>
      <c r="AE60" s="11"/>
    </row>
    <row r="61" spans="1:31" ht="49.5" hidden="1" customHeight="1" x14ac:dyDescent="0.2">
      <c r="A61" s="17"/>
      <c r="B61" s="4" t="s">
        <v>68</v>
      </c>
      <c r="C61" s="11"/>
      <c r="D61" s="11"/>
      <c r="E61" s="11">
        <f t="shared" si="55"/>
        <v>0</v>
      </c>
      <c r="F61" s="11"/>
      <c r="G61" s="11">
        <f t="shared" si="56"/>
        <v>0</v>
      </c>
      <c r="H61" s="11"/>
      <c r="I61" s="11">
        <f t="shared" si="57"/>
        <v>0</v>
      </c>
      <c r="J61" s="11"/>
      <c r="K61" s="11">
        <f t="shared" si="58"/>
        <v>0</v>
      </c>
      <c r="L61" s="11"/>
      <c r="M61" s="11">
        <f t="shared" si="59"/>
        <v>0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1"/>
      <c r="Z61" s="14"/>
      <c r="AA61" s="11"/>
      <c r="AB61" s="14"/>
      <c r="AC61" s="11"/>
      <c r="AD61" s="14"/>
      <c r="AE61" s="11"/>
    </row>
    <row r="62" spans="1:31" ht="47.25" hidden="1" customHeight="1" x14ac:dyDescent="0.2">
      <c r="A62" s="17"/>
      <c r="B62" s="4" t="s">
        <v>69</v>
      </c>
      <c r="C62" s="11"/>
      <c r="D62" s="11"/>
      <c r="E62" s="11">
        <f t="shared" si="55"/>
        <v>0</v>
      </c>
      <c r="F62" s="11"/>
      <c r="G62" s="11">
        <f t="shared" si="56"/>
        <v>0</v>
      </c>
      <c r="H62" s="11"/>
      <c r="I62" s="11">
        <f t="shared" si="57"/>
        <v>0</v>
      </c>
      <c r="J62" s="11"/>
      <c r="K62" s="11">
        <f t="shared" si="58"/>
        <v>0</v>
      </c>
      <c r="L62" s="11"/>
      <c r="M62" s="11">
        <f t="shared" si="59"/>
        <v>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1"/>
      <c r="Z62" s="14"/>
      <c r="AA62" s="11"/>
      <c r="AB62" s="14"/>
      <c r="AC62" s="11"/>
      <c r="AD62" s="14"/>
      <c r="AE62" s="11"/>
    </row>
    <row r="63" spans="1:31" ht="56.25" hidden="1" customHeight="1" x14ac:dyDescent="0.2">
      <c r="A63" s="17"/>
      <c r="B63" s="55" t="s">
        <v>39</v>
      </c>
      <c r="C63" s="10">
        <f>C64</f>
        <v>0</v>
      </c>
      <c r="D63" s="10">
        <f t="shared" ref="D63:N63" si="60">D64</f>
        <v>0</v>
      </c>
      <c r="E63" s="10">
        <f t="shared" si="60"/>
        <v>0</v>
      </c>
      <c r="F63" s="10">
        <f t="shared" si="60"/>
        <v>0</v>
      </c>
      <c r="G63" s="10">
        <f t="shared" si="60"/>
        <v>0</v>
      </c>
      <c r="H63" s="10">
        <f t="shared" si="60"/>
        <v>0</v>
      </c>
      <c r="I63" s="10">
        <f t="shared" si="60"/>
        <v>0</v>
      </c>
      <c r="J63" s="10">
        <f t="shared" si="60"/>
        <v>0</v>
      </c>
      <c r="K63" s="10">
        <f t="shared" si="60"/>
        <v>0</v>
      </c>
      <c r="L63" s="10">
        <f t="shared" si="60"/>
        <v>0</v>
      </c>
      <c r="M63" s="10">
        <f t="shared" si="60"/>
        <v>0</v>
      </c>
      <c r="N63" s="10">
        <f t="shared" si="60"/>
        <v>0</v>
      </c>
      <c r="O63" s="10"/>
      <c r="P63" s="14"/>
      <c r="Q63" s="10"/>
      <c r="R63" s="14"/>
      <c r="S63" s="10"/>
      <c r="T63" s="14"/>
      <c r="U63" s="10"/>
      <c r="V63" s="14"/>
      <c r="W63" s="14"/>
      <c r="X63" s="14"/>
      <c r="Y63" s="11"/>
      <c r="Z63" s="14"/>
      <c r="AA63" s="11"/>
      <c r="AB63" s="14"/>
      <c r="AC63" s="11"/>
      <c r="AD63" s="14"/>
      <c r="AE63" s="11"/>
    </row>
    <row r="64" spans="1:31" ht="81.75" hidden="1" customHeight="1" x14ac:dyDescent="0.2">
      <c r="A64" s="17"/>
      <c r="B64" s="7" t="s">
        <v>34</v>
      </c>
      <c r="C64" s="11"/>
      <c r="D64" s="11"/>
      <c r="E64" s="11">
        <f t="shared" ref="E64" si="61">C64+D64</f>
        <v>0</v>
      </c>
      <c r="F64" s="11"/>
      <c r="G64" s="11">
        <f t="shared" si="56"/>
        <v>0</v>
      </c>
      <c r="H64" s="11"/>
      <c r="I64" s="11">
        <f t="shared" ref="I64" si="62">G64+H64</f>
        <v>0</v>
      </c>
      <c r="J64" s="11"/>
      <c r="K64" s="11">
        <f t="shared" ref="K64" si="63">I64+J64</f>
        <v>0</v>
      </c>
      <c r="L64" s="11"/>
      <c r="M64" s="11">
        <f t="shared" ref="M64" si="64">K64+L64</f>
        <v>0</v>
      </c>
      <c r="N64" s="14"/>
      <c r="O64" s="14"/>
      <c r="P64" s="10"/>
      <c r="Q64" s="14"/>
      <c r="R64" s="10"/>
      <c r="S64" s="14"/>
      <c r="T64" s="10"/>
      <c r="U64" s="14"/>
      <c r="V64" s="10"/>
      <c r="W64" s="14"/>
      <c r="X64" s="14"/>
      <c r="Y64" s="10">
        <f>Y65</f>
        <v>0</v>
      </c>
      <c r="Z64" s="14"/>
      <c r="AA64" s="10">
        <f>AA65</f>
        <v>0</v>
      </c>
      <c r="AB64" s="14"/>
      <c r="AC64" s="10">
        <f>AC65</f>
        <v>0</v>
      </c>
      <c r="AD64" s="14"/>
      <c r="AE64" s="10">
        <f>AE65</f>
        <v>0</v>
      </c>
    </row>
    <row r="65" spans="1:31" ht="31.5" hidden="1" customHeight="1" x14ac:dyDescent="0.2">
      <c r="A65" s="17"/>
      <c r="B65" s="8" t="s">
        <v>54</v>
      </c>
      <c r="C65" s="9">
        <f>C66</f>
        <v>0</v>
      </c>
      <c r="D65" s="9">
        <f t="shared" ref="D65:AE65" si="65">D66</f>
        <v>0</v>
      </c>
      <c r="E65" s="9">
        <f t="shared" si="65"/>
        <v>0</v>
      </c>
      <c r="F65" s="9">
        <f t="shared" si="65"/>
        <v>0</v>
      </c>
      <c r="G65" s="9">
        <f t="shared" si="65"/>
        <v>0</v>
      </c>
      <c r="H65" s="9">
        <f t="shared" si="65"/>
        <v>0</v>
      </c>
      <c r="I65" s="9">
        <f t="shared" si="65"/>
        <v>0</v>
      </c>
      <c r="J65" s="9">
        <f t="shared" si="65"/>
        <v>112664923</v>
      </c>
      <c r="K65" s="9">
        <f t="shared" si="65"/>
        <v>112664923</v>
      </c>
      <c r="L65" s="9">
        <f t="shared" si="65"/>
        <v>0</v>
      </c>
      <c r="M65" s="9">
        <f t="shared" si="65"/>
        <v>112664923</v>
      </c>
      <c r="N65" s="9">
        <f t="shared" si="65"/>
        <v>0</v>
      </c>
      <c r="O65" s="9">
        <f t="shared" si="65"/>
        <v>0</v>
      </c>
      <c r="P65" s="9">
        <f t="shared" si="65"/>
        <v>0</v>
      </c>
      <c r="Q65" s="9">
        <f t="shared" si="65"/>
        <v>0</v>
      </c>
      <c r="R65" s="9">
        <f t="shared" si="65"/>
        <v>0</v>
      </c>
      <c r="S65" s="9">
        <f t="shared" si="65"/>
        <v>0</v>
      </c>
      <c r="T65" s="9">
        <f t="shared" si="65"/>
        <v>0</v>
      </c>
      <c r="U65" s="9">
        <f t="shared" si="65"/>
        <v>0</v>
      </c>
      <c r="V65" s="9">
        <f t="shared" si="65"/>
        <v>0</v>
      </c>
      <c r="W65" s="9">
        <f t="shared" si="65"/>
        <v>0</v>
      </c>
      <c r="X65" s="9">
        <f t="shared" si="65"/>
        <v>0</v>
      </c>
      <c r="Y65" s="9">
        <f t="shared" si="65"/>
        <v>0</v>
      </c>
      <c r="Z65" s="9">
        <f t="shared" si="65"/>
        <v>0</v>
      </c>
      <c r="AA65" s="9">
        <f t="shared" si="65"/>
        <v>0</v>
      </c>
      <c r="AB65" s="9">
        <f t="shared" si="65"/>
        <v>0</v>
      </c>
      <c r="AC65" s="9">
        <f t="shared" si="65"/>
        <v>0</v>
      </c>
      <c r="AD65" s="9">
        <f t="shared" si="65"/>
        <v>0</v>
      </c>
      <c r="AE65" s="9">
        <f t="shared" si="65"/>
        <v>0</v>
      </c>
    </row>
    <row r="66" spans="1:31" s="23" customFormat="1" ht="51" hidden="1" customHeight="1" x14ac:dyDescent="0.2">
      <c r="A66" s="18"/>
      <c r="B66" s="21" t="s">
        <v>43</v>
      </c>
      <c r="C66" s="22">
        <f t="shared" ref="C66:H66" si="66">C67+C69+C71+C73+C75+C79+C81+C84+C86+C88</f>
        <v>0</v>
      </c>
      <c r="D66" s="22">
        <f t="shared" si="66"/>
        <v>0</v>
      </c>
      <c r="E66" s="22">
        <f t="shared" si="66"/>
        <v>0</v>
      </c>
      <c r="F66" s="22">
        <f t="shared" si="66"/>
        <v>0</v>
      </c>
      <c r="G66" s="22">
        <f t="shared" si="66"/>
        <v>0</v>
      </c>
      <c r="H66" s="22">
        <f t="shared" si="66"/>
        <v>0</v>
      </c>
      <c r="I66" s="22">
        <f>I67+I69+I71+I73+I75+I77+I79+I81+I84+I86+I88</f>
        <v>0</v>
      </c>
      <c r="J66" s="22">
        <f>J67+J69+J71+J73+J75+J77+J79+J81+J84+J86+J88</f>
        <v>112664923</v>
      </c>
      <c r="K66" s="22">
        <f t="shared" ref="K66:AC66" si="67">K67+K69+K71+K73+K75+K77+K79+K81+K84+K86+K88</f>
        <v>112664923</v>
      </c>
      <c r="L66" s="22">
        <f>L67+L69+L71+L73+L75+L77+L79+L81+L84+L86+L88</f>
        <v>0</v>
      </c>
      <c r="M66" s="22">
        <f t="shared" ref="M66" si="68">M67+M69+M71+M73+M75+M77+M79+M81+M84+M86+M88</f>
        <v>112664923</v>
      </c>
      <c r="N66" s="22">
        <f t="shared" si="67"/>
        <v>0</v>
      </c>
      <c r="O66" s="22">
        <f t="shared" si="67"/>
        <v>0</v>
      </c>
      <c r="P66" s="22">
        <f t="shared" si="67"/>
        <v>0</v>
      </c>
      <c r="Q66" s="22">
        <f t="shared" si="67"/>
        <v>0</v>
      </c>
      <c r="R66" s="22">
        <f t="shared" si="67"/>
        <v>0</v>
      </c>
      <c r="S66" s="22">
        <f t="shared" si="67"/>
        <v>0</v>
      </c>
      <c r="T66" s="22">
        <f t="shared" si="67"/>
        <v>0</v>
      </c>
      <c r="U66" s="22">
        <f t="shared" ref="U66:V66" si="69">U67+U69+U71+U73+U75+U77+U79+U81+U84+U86+U88</f>
        <v>0</v>
      </c>
      <c r="V66" s="22">
        <f t="shared" si="69"/>
        <v>0</v>
      </c>
      <c r="W66" s="22">
        <f t="shared" si="67"/>
        <v>0</v>
      </c>
      <c r="X66" s="22">
        <f t="shared" si="67"/>
        <v>0</v>
      </c>
      <c r="Y66" s="22">
        <f t="shared" si="67"/>
        <v>0</v>
      </c>
      <c r="Z66" s="22">
        <f t="shared" si="67"/>
        <v>0</v>
      </c>
      <c r="AA66" s="22">
        <f t="shared" si="67"/>
        <v>0</v>
      </c>
      <c r="AB66" s="22">
        <f t="shared" si="67"/>
        <v>0</v>
      </c>
      <c r="AC66" s="22">
        <f t="shared" si="67"/>
        <v>0</v>
      </c>
      <c r="AD66" s="22">
        <f t="shared" ref="AD66:AE66" si="70">AD67+AD69+AD71+AD73+AD75+AD77+AD79+AD81+AD84+AD86+AD88</f>
        <v>0</v>
      </c>
      <c r="AE66" s="22">
        <f t="shared" si="70"/>
        <v>0</v>
      </c>
    </row>
    <row r="67" spans="1:31" s="30" customFormat="1" ht="21.75" hidden="1" customHeight="1" x14ac:dyDescent="0.2">
      <c r="A67" s="35"/>
      <c r="B67" s="8" t="s">
        <v>44</v>
      </c>
      <c r="C67" s="9">
        <f>C68</f>
        <v>0</v>
      </c>
      <c r="D67" s="9">
        <f t="shared" ref="D67:N67" si="71">D68</f>
        <v>0</v>
      </c>
      <c r="E67" s="9">
        <f t="shared" si="71"/>
        <v>0</v>
      </c>
      <c r="F67" s="9">
        <f t="shared" si="71"/>
        <v>0</v>
      </c>
      <c r="G67" s="9">
        <f t="shared" si="71"/>
        <v>0</v>
      </c>
      <c r="H67" s="9">
        <f t="shared" si="71"/>
        <v>0</v>
      </c>
      <c r="I67" s="9">
        <f t="shared" si="71"/>
        <v>0</v>
      </c>
      <c r="J67" s="9">
        <f t="shared" si="71"/>
        <v>30079900</v>
      </c>
      <c r="K67" s="9">
        <f t="shared" si="71"/>
        <v>30079900</v>
      </c>
      <c r="L67" s="9">
        <f t="shared" si="71"/>
        <v>0</v>
      </c>
      <c r="M67" s="9">
        <f t="shared" si="71"/>
        <v>30079900</v>
      </c>
      <c r="N67" s="9">
        <f t="shared" si="71"/>
        <v>0</v>
      </c>
      <c r="O67" s="9"/>
      <c r="P67" s="22"/>
      <c r="Q67" s="9"/>
      <c r="R67" s="22"/>
      <c r="S67" s="9"/>
      <c r="T67" s="22"/>
      <c r="U67" s="9"/>
      <c r="V67" s="22"/>
      <c r="W67" s="9"/>
      <c r="X67" s="9"/>
      <c r="Y67" s="22">
        <f>Y68+Y70+Y72+Y74+Y76+Y80+Y82+Y85+Y87+Y89</f>
        <v>0</v>
      </c>
      <c r="Z67" s="9"/>
      <c r="AA67" s="22">
        <f>AA68+AA70+AA72+AA74+AA76+AA80+AA82+AA85+AA87+AA89</f>
        <v>0</v>
      </c>
      <c r="AB67" s="9"/>
      <c r="AC67" s="22">
        <f>AC68+AC70+AC72+AC74+AC76+AC80+AC82+AC85+AC87+AC89</f>
        <v>0</v>
      </c>
      <c r="AD67" s="9"/>
      <c r="AE67" s="22">
        <f>AE68+AE70+AE72+AE74+AE76+AE80+AE82+AE85+AE87+AE89</f>
        <v>0</v>
      </c>
    </row>
    <row r="68" spans="1:31" ht="67.5" hidden="1" customHeight="1" x14ac:dyDescent="0.2">
      <c r="B68" s="15" t="s">
        <v>107</v>
      </c>
      <c r="C68" s="14"/>
      <c r="D68" s="14"/>
      <c r="E68" s="11">
        <f t="shared" ref="E68" si="72">C68+D68</f>
        <v>0</v>
      </c>
      <c r="F68" s="11"/>
      <c r="G68" s="11">
        <f t="shared" ref="G68" si="73">E68+F68</f>
        <v>0</v>
      </c>
      <c r="H68" s="11"/>
      <c r="I68" s="11">
        <f t="shared" ref="I68" si="74">G68+H68</f>
        <v>0</v>
      </c>
      <c r="J68" s="11">
        <f>30079900</f>
        <v>30079900</v>
      </c>
      <c r="K68" s="11">
        <f t="shared" ref="K68" si="75">I68+J68</f>
        <v>30079900</v>
      </c>
      <c r="L68" s="11"/>
      <c r="M68" s="11">
        <f t="shared" ref="M68" si="76">K68+L68</f>
        <v>30079900</v>
      </c>
      <c r="N68" s="14"/>
      <c r="O68" s="14"/>
      <c r="P68" s="9"/>
      <c r="Q68" s="14"/>
      <c r="R68" s="9"/>
      <c r="S68" s="14"/>
      <c r="T68" s="9"/>
      <c r="U68" s="14"/>
      <c r="V68" s="9"/>
      <c r="W68" s="22"/>
      <c r="X68" s="22"/>
      <c r="Y68" s="9">
        <f>Y69</f>
        <v>0</v>
      </c>
      <c r="Z68" s="22"/>
      <c r="AA68" s="9">
        <f>AA69</f>
        <v>0</v>
      </c>
      <c r="AB68" s="22"/>
      <c r="AC68" s="9">
        <f>AC69</f>
        <v>0</v>
      </c>
      <c r="AD68" s="22"/>
      <c r="AE68" s="9">
        <f>AE69</f>
        <v>0</v>
      </c>
    </row>
    <row r="69" spans="1:31" s="30" customFormat="1" ht="21.75" hidden="1" customHeight="1" x14ac:dyDescent="0.2">
      <c r="A69" s="35"/>
      <c r="B69" s="13" t="s">
        <v>45</v>
      </c>
      <c r="C69" s="9">
        <f>C70</f>
        <v>0</v>
      </c>
      <c r="D69" s="9">
        <f t="shared" ref="D69:AE70" si="77">D70</f>
        <v>0</v>
      </c>
      <c r="E69" s="9">
        <f t="shared" si="77"/>
        <v>0</v>
      </c>
      <c r="F69" s="9">
        <f t="shared" si="77"/>
        <v>0</v>
      </c>
      <c r="G69" s="9">
        <f t="shared" si="77"/>
        <v>0</v>
      </c>
      <c r="H69" s="9">
        <f t="shared" si="77"/>
        <v>0</v>
      </c>
      <c r="I69" s="9">
        <f t="shared" si="77"/>
        <v>0</v>
      </c>
      <c r="J69" s="9">
        <f t="shared" si="77"/>
        <v>17320444</v>
      </c>
      <c r="K69" s="9">
        <f t="shared" si="77"/>
        <v>17320444</v>
      </c>
      <c r="L69" s="9">
        <f t="shared" si="77"/>
        <v>0</v>
      </c>
      <c r="M69" s="9">
        <f t="shared" si="77"/>
        <v>17320444</v>
      </c>
      <c r="N69" s="9">
        <f t="shared" si="77"/>
        <v>0</v>
      </c>
      <c r="O69" s="9"/>
      <c r="P69" s="14"/>
      <c r="Q69" s="9"/>
      <c r="R69" s="14"/>
      <c r="S69" s="9"/>
      <c r="T69" s="14"/>
      <c r="U69" s="9"/>
      <c r="V69" s="14"/>
      <c r="W69" s="9"/>
      <c r="X69" s="9"/>
      <c r="Y69" s="11"/>
      <c r="Z69" s="9"/>
      <c r="AA69" s="11"/>
      <c r="AB69" s="9"/>
      <c r="AC69" s="11"/>
      <c r="AD69" s="9"/>
      <c r="AE69" s="11"/>
    </row>
    <row r="70" spans="1:31" ht="94.5" hidden="1" customHeight="1" x14ac:dyDescent="0.2">
      <c r="B70" s="15" t="s">
        <v>106</v>
      </c>
      <c r="C70" s="14"/>
      <c r="D70" s="14"/>
      <c r="E70" s="11">
        <f t="shared" ref="E70" si="78">C70+D70</f>
        <v>0</v>
      </c>
      <c r="F70" s="11"/>
      <c r="G70" s="11">
        <f t="shared" ref="G70" si="79">E70+F70</f>
        <v>0</v>
      </c>
      <c r="H70" s="11"/>
      <c r="I70" s="11">
        <f t="shared" ref="I70" si="80">G70+H70</f>
        <v>0</v>
      </c>
      <c r="J70" s="11">
        <v>17320444</v>
      </c>
      <c r="K70" s="11">
        <f t="shared" ref="K70" si="81">I70+J70</f>
        <v>17320444</v>
      </c>
      <c r="L70" s="11"/>
      <c r="M70" s="11">
        <f t="shared" ref="M70" si="82">K70+L70</f>
        <v>17320444</v>
      </c>
      <c r="N70" s="14"/>
      <c r="O70" s="14"/>
      <c r="P70" s="9"/>
      <c r="Q70" s="14"/>
      <c r="R70" s="9"/>
      <c r="S70" s="14"/>
      <c r="T70" s="9"/>
      <c r="U70" s="14"/>
      <c r="V70" s="9"/>
      <c r="W70" s="14"/>
      <c r="X70" s="14"/>
      <c r="Y70" s="9">
        <f t="shared" si="77"/>
        <v>0</v>
      </c>
      <c r="Z70" s="14"/>
      <c r="AA70" s="9">
        <f t="shared" si="77"/>
        <v>0</v>
      </c>
      <c r="AB70" s="14"/>
      <c r="AC70" s="9">
        <f t="shared" si="77"/>
        <v>0</v>
      </c>
      <c r="AD70" s="14"/>
      <c r="AE70" s="9">
        <f t="shared" si="77"/>
        <v>0</v>
      </c>
    </row>
    <row r="71" spans="1:31" s="30" customFormat="1" ht="19.5" hidden="1" customHeight="1" x14ac:dyDescent="0.2">
      <c r="A71" s="35"/>
      <c r="B71" s="13" t="s">
        <v>46</v>
      </c>
      <c r="C71" s="9">
        <f t="shared" ref="C71:M71" si="83">C72</f>
        <v>0</v>
      </c>
      <c r="D71" s="9">
        <f t="shared" si="83"/>
        <v>0</v>
      </c>
      <c r="E71" s="9">
        <f t="shared" si="83"/>
        <v>0</v>
      </c>
      <c r="F71" s="9">
        <f t="shared" si="83"/>
        <v>0</v>
      </c>
      <c r="G71" s="9">
        <f t="shared" si="83"/>
        <v>0</v>
      </c>
      <c r="H71" s="9">
        <f t="shared" si="83"/>
        <v>0</v>
      </c>
      <c r="I71" s="9">
        <f t="shared" si="83"/>
        <v>0</v>
      </c>
      <c r="J71" s="9">
        <f t="shared" si="83"/>
        <v>0</v>
      </c>
      <c r="K71" s="9">
        <f t="shared" si="83"/>
        <v>0</v>
      </c>
      <c r="L71" s="9">
        <f t="shared" si="83"/>
        <v>0</v>
      </c>
      <c r="M71" s="9">
        <f t="shared" si="83"/>
        <v>0</v>
      </c>
      <c r="N71" s="9">
        <f>N72</f>
        <v>0</v>
      </c>
      <c r="O71" s="9"/>
      <c r="P71" s="14"/>
      <c r="Q71" s="9"/>
      <c r="R71" s="14"/>
      <c r="S71" s="9"/>
      <c r="T71" s="14"/>
      <c r="U71" s="9"/>
      <c r="V71" s="14"/>
      <c r="W71" s="9"/>
      <c r="X71" s="9"/>
      <c r="Y71" s="11"/>
      <c r="Z71" s="9"/>
      <c r="AA71" s="11"/>
      <c r="AB71" s="9"/>
      <c r="AC71" s="11"/>
      <c r="AD71" s="9"/>
      <c r="AE71" s="11"/>
    </row>
    <row r="72" spans="1:31" ht="50.25" hidden="1" customHeight="1" x14ac:dyDescent="0.2">
      <c r="B72" s="15" t="s">
        <v>70</v>
      </c>
      <c r="C72" s="14"/>
      <c r="D72" s="14"/>
      <c r="E72" s="11">
        <f t="shared" ref="E72" si="84">C72+D72</f>
        <v>0</v>
      </c>
      <c r="F72" s="11"/>
      <c r="G72" s="11">
        <f t="shared" ref="G72" si="85">E72+F72</f>
        <v>0</v>
      </c>
      <c r="H72" s="11"/>
      <c r="I72" s="11">
        <f t="shared" ref="I72" si="86">G72+H72</f>
        <v>0</v>
      </c>
      <c r="J72" s="11"/>
      <c r="K72" s="11">
        <f t="shared" ref="K72" si="87">I72+J72</f>
        <v>0</v>
      </c>
      <c r="L72" s="11"/>
      <c r="M72" s="11">
        <f t="shared" ref="M72" si="88">K72+L72</f>
        <v>0</v>
      </c>
      <c r="N72" s="14"/>
      <c r="O72" s="14"/>
      <c r="P72" s="9"/>
      <c r="Q72" s="14"/>
      <c r="R72" s="9"/>
      <c r="S72" s="14"/>
      <c r="T72" s="9"/>
      <c r="U72" s="14"/>
      <c r="V72" s="9"/>
      <c r="W72" s="14"/>
      <c r="X72" s="14"/>
      <c r="Y72" s="9">
        <f>Y73</f>
        <v>0</v>
      </c>
      <c r="Z72" s="14"/>
      <c r="AA72" s="9">
        <f>AA73</f>
        <v>0</v>
      </c>
      <c r="AB72" s="14"/>
      <c r="AC72" s="9">
        <f>AC73</f>
        <v>0</v>
      </c>
      <c r="AD72" s="14"/>
      <c r="AE72" s="9">
        <f>AE73</f>
        <v>0</v>
      </c>
    </row>
    <row r="73" spans="1:31" ht="19.5" hidden="1" customHeight="1" x14ac:dyDescent="0.2">
      <c r="B73" s="13" t="s">
        <v>47</v>
      </c>
      <c r="C73" s="9">
        <f t="shared" ref="C73:M73" si="89">C74</f>
        <v>0</v>
      </c>
      <c r="D73" s="9">
        <f t="shared" si="89"/>
        <v>0</v>
      </c>
      <c r="E73" s="9">
        <f t="shared" si="89"/>
        <v>0</v>
      </c>
      <c r="F73" s="9">
        <f t="shared" si="89"/>
        <v>0</v>
      </c>
      <c r="G73" s="9">
        <f t="shared" si="89"/>
        <v>0</v>
      </c>
      <c r="H73" s="9">
        <f t="shared" si="89"/>
        <v>0</v>
      </c>
      <c r="I73" s="9">
        <f t="shared" si="89"/>
        <v>0</v>
      </c>
      <c r="J73" s="9">
        <f t="shared" si="89"/>
        <v>15171200</v>
      </c>
      <c r="K73" s="9">
        <f t="shared" si="89"/>
        <v>15171200</v>
      </c>
      <c r="L73" s="9">
        <f t="shared" si="89"/>
        <v>0</v>
      </c>
      <c r="M73" s="9">
        <f t="shared" si="89"/>
        <v>15171200</v>
      </c>
      <c r="N73" s="9">
        <f>N74</f>
        <v>0</v>
      </c>
      <c r="O73" s="9"/>
      <c r="P73" s="14"/>
      <c r="Q73" s="9"/>
      <c r="R73" s="14"/>
      <c r="S73" s="9"/>
      <c r="T73" s="14"/>
      <c r="U73" s="9"/>
      <c r="V73" s="14"/>
      <c r="W73" s="9"/>
      <c r="X73" s="9"/>
      <c r="Y73" s="11"/>
      <c r="Z73" s="9"/>
      <c r="AA73" s="11"/>
      <c r="AB73" s="9"/>
      <c r="AC73" s="11"/>
      <c r="AD73" s="9"/>
      <c r="AE73" s="11"/>
    </row>
    <row r="74" spans="1:31" ht="65.25" hidden="1" customHeight="1" x14ac:dyDescent="0.2">
      <c r="B74" s="15" t="s">
        <v>100</v>
      </c>
      <c r="C74" s="14"/>
      <c r="D74" s="14"/>
      <c r="E74" s="11">
        <f t="shared" ref="E74" si="90">C74+D74</f>
        <v>0</v>
      </c>
      <c r="F74" s="11"/>
      <c r="G74" s="11">
        <f t="shared" ref="G74" si="91">E74+F74</f>
        <v>0</v>
      </c>
      <c r="H74" s="11"/>
      <c r="I74" s="11">
        <f t="shared" ref="I74" si="92">G74+H74</f>
        <v>0</v>
      </c>
      <c r="J74" s="11">
        <v>15171200</v>
      </c>
      <c r="K74" s="11">
        <f t="shared" ref="K74:K76" si="93">I74+J74</f>
        <v>15171200</v>
      </c>
      <c r="L74" s="11"/>
      <c r="M74" s="11">
        <f t="shared" ref="M74" si="94">K74+L74</f>
        <v>15171200</v>
      </c>
      <c r="N74" s="14"/>
      <c r="O74" s="14"/>
      <c r="P74" s="9"/>
      <c r="Q74" s="14"/>
      <c r="R74" s="9"/>
      <c r="S74" s="14"/>
      <c r="T74" s="9"/>
      <c r="U74" s="14"/>
      <c r="V74" s="9"/>
      <c r="W74" s="14"/>
      <c r="X74" s="14"/>
      <c r="Y74" s="9">
        <f>Y75</f>
        <v>0</v>
      </c>
      <c r="Z74" s="14"/>
      <c r="AA74" s="9">
        <f>AA75</f>
        <v>0</v>
      </c>
      <c r="AB74" s="14"/>
      <c r="AC74" s="9">
        <f>AC75</f>
        <v>0</v>
      </c>
      <c r="AD74" s="14"/>
      <c r="AE74" s="9">
        <f>AE75</f>
        <v>0</v>
      </c>
    </row>
    <row r="75" spans="1:31" ht="21" hidden="1" customHeight="1" x14ac:dyDescent="0.2">
      <c r="B75" s="13" t="s">
        <v>48</v>
      </c>
      <c r="C75" s="9">
        <f t="shared" ref="C75:M77" si="95">C76</f>
        <v>0</v>
      </c>
      <c r="D75" s="9">
        <f t="shared" si="95"/>
        <v>0</v>
      </c>
      <c r="E75" s="9">
        <f t="shared" si="95"/>
        <v>0</v>
      </c>
      <c r="F75" s="9">
        <f t="shared" si="95"/>
        <v>0</v>
      </c>
      <c r="G75" s="9">
        <f t="shared" si="95"/>
        <v>0</v>
      </c>
      <c r="H75" s="9">
        <f t="shared" si="95"/>
        <v>0</v>
      </c>
      <c r="I75" s="9">
        <f t="shared" si="95"/>
        <v>0</v>
      </c>
      <c r="J75" s="9">
        <f t="shared" si="95"/>
        <v>2396327</v>
      </c>
      <c r="K75" s="9">
        <f t="shared" si="95"/>
        <v>2396327</v>
      </c>
      <c r="L75" s="9">
        <f t="shared" si="95"/>
        <v>0</v>
      </c>
      <c r="M75" s="9">
        <f t="shared" si="95"/>
        <v>2396327</v>
      </c>
      <c r="N75" s="9">
        <f>N76</f>
        <v>0</v>
      </c>
      <c r="O75" s="9"/>
      <c r="P75" s="14"/>
      <c r="Q75" s="9"/>
      <c r="R75" s="14"/>
      <c r="S75" s="9"/>
      <c r="T75" s="14"/>
      <c r="U75" s="9"/>
      <c r="V75" s="14"/>
      <c r="W75" s="9"/>
      <c r="X75" s="9"/>
      <c r="Y75" s="11"/>
      <c r="Z75" s="9"/>
      <c r="AA75" s="11"/>
      <c r="AB75" s="9"/>
      <c r="AC75" s="11"/>
      <c r="AD75" s="9"/>
      <c r="AE75" s="11"/>
    </row>
    <row r="76" spans="1:31" ht="34.5" hidden="1" customHeight="1" x14ac:dyDescent="0.2">
      <c r="B76" s="15" t="s">
        <v>109</v>
      </c>
      <c r="C76" s="14"/>
      <c r="D76" s="14"/>
      <c r="E76" s="11">
        <f t="shared" ref="E76" si="96">C76+D76</f>
        <v>0</v>
      </c>
      <c r="F76" s="11"/>
      <c r="G76" s="11"/>
      <c r="H76" s="11"/>
      <c r="I76" s="11"/>
      <c r="J76" s="11">
        <v>2396327</v>
      </c>
      <c r="K76" s="11">
        <f t="shared" si="93"/>
        <v>2396327</v>
      </c>
      <c r="L76" s="11"/>
      <c r="M76" s="11">
        <f t="shared" ref="M76" si="97">K76+L76</f>
        <v>2396327</v>
      </c>
      <c r="N76" s="14"/>
      <c r="O76" s="14"/>
      <c r="P76" s="9"/>
      <c r="Q76" s="14"/>
      <c r="R76" s="9"/>
      <c r="S76" s="14"/>
      <c r="T76" s="9"/>
      <c r="U76" s="14"/>
      <c r="V76" s="9"/>
      <c r="W76" s="14"/>
      <c r="X76" s="14"/>
      <c r="Y76" s="9">
        <f>Y79</f>
        <v>0</v>
      </c>
      <c r="Z76" s="14"/>
      <c r="AA76" s="9">
        <f>AA79</f>
        <v>0</v>
      </c>
      <c r="AB76" s="14"/>
      <c r="AC76" s="9">
        <f>AC79</f>
        <v>0</v>
      </c>
      <c r="AD76" s="14"/>
      <c r="AE76" s="9">
        <f>AE79</f>
        <v>0</v>
      </c>
    </row>
    <row r="77" spans="1:31" ht="19.5" hidden="1" customHeight="1" x14ac:dyDescent="0.2">
      <c r="B77" s="13" t="s">
        <v>101</v>
      </c>
      <c r="C77" s="9">
        <f t="shared" si="95"/>
        <v>0</v>
      </c>
      <c r="D77" s="9">
        <f t="shared" si="95"/>
        <v>0</v>
      </c>
      <c r="E77" s="9">
        <f t="shared" si="95"/>
        <v>0</v>
      </c>
      <c r="F77" s="9">
        <f t="shared" si="95"/>
        <v>0</v>
      </c>
      <c r="G77" s="9">
        <f t="shared" si="95"/>
        <v>0</v>
      </c>
      <c r="H77" s="9">
        <f t="shared" si="95"/>
        <v>0</v>
      </c>
      <c r="I77" s="9">
        <f t="shared" si="95"/>
        <v>0</v>
      </c>
      <c r="J77" s="9">
        <f t="shared" si="95"/>
        <v>13460800</v>
      </c>
      <c r="K77" s="9">
        <f t="shared" si="95"/>
        <v>13460800</v>
      </c>
      <c r="L77" s="9">
        <f t="shared" si="95"/>
        <v>0</v>
      </c>
      <c r="M77" s="9">
        <f t="shared" si="95"/>
        <v>13460800</v>
      </c>
      <c r="N77" s="9">
        <f>N78</f>
        <v>0</v>
      </c>
      <c r="O77" s="9"/>
      <c r="P77" s="14"/>
      <c r="Q77" s="9"/>
      <c r="R77" s="14"/>
      <c r="S77" s="9"/>
      <c r="T77" s="14"/>
      <c r="U77" s="9"/>
      <c r="V77" s="14"/>
      <c r="W77" s="9"/>
      <c r="X77" s="9"/>
      <c r="Y77" s="11"/>
      <c r="Z77" s="9"/>
      <c r="AA77" s="11"/>
      <c r="AB77" s="9"/>
      <c r="AC77" s="11"/>
      <c r="AD77" s="9"/>
      <c r="AE77" s="11"/>
    </row>
    <row r="78" spans="1:31" ht="65.25" hidden="1" customHeight="1" x14ac:dyDescent="0.2">
      <c r="B78" s="15" t="s">
        <v>128</v>
      </c>
      <c r="C78" s="14"/>
      <c r="D78" s="14"/>
      <c r="E78" s="11">
        <f t="shared" ref="E78" si="98">C78+D78</f>
        <v>0</v>
      </c>
      <c r="F78" s="11"/>
      <c r="G78" s="11"/>
      <c r="H78" s="11"/>
      <c r="I78" s="11"/>
      <c r="J78" s="11">
        <v>13460800</v>
      </c>
      <c r="K78" s="11">
        <f t="shared" ref="K78" si="99">I78+J78</f>
        <v>13460800</v>
      </c>
      <c r="L78" s="11"/>
      <c r="M78" s="11">
        <f t="shared" ref="M78" si="100">K78+L78</f>
        <v>13460800</v>
      </c>
      <c r="N78" s="14"/>
      <c r="O78" s="14"/>
      <c r="P78" s="9"/>
      <c r="Q78" s="14"/>
      <c r="R78" s="9"/>
      <c r="S78" s="14"/>
      <c r="T78" s="9"/>
      <c r="U78" s="14"/>
      <c r="V78" s="9"/>
      <c r="W78" s="14"/>
      <c r="X78" s="14"/>
      <c r="Y78" s="9">
        <f>Y81</f>
        <v>0</v>
      </c>
      <c r="Z78" s="14"/>
      <c r="AA78" s="9">
        <f>AA81</f>
        <v>0</v>
      </c>
      <c r="AB78" s="14"/>
      <c r="AC78" s="9">
        <f>AC81</f>
        <v>0</v>
      </c>
      <c r="AD78" s="14"/>
      <c r="AE78" s="9">
        <f>AE81</f>
        <v>0</v>
      </c>
    </row>
    <row r="79" spans="1:31" ht="15.75" hidden="1" customHeight="1" x14ac:dyDescent="0.2">
      <c r="B79" s="13" t="s">
        <v>49</v>
      </c>
      <c r="C79" s="9"/>
      <c r="D79" s="9"/>
      <c r="E79" s="9"/>
      <c r="F79" s="9"/>
      <c r="G79" s="9"/>
      <c r="H79" s="9"/>
      <c r="I79" s="9">
        <f>I80</f>
        <v>0</v>
      </c>
      <c r="J79" s="9">
        <f t="shared" ref="J79:M79" si="101">J80</f>
        <v>0</v>
      </c>
      <c r="K79" s="9">
        <f t="shared" si="101"/>
        <v>0</v>
      </c>
      <c r="L79" s="9">
        <f t="shared" si="101"/>
        <v>0</v>
      </c>
      <c r="M79" s="9">
        <f t="shared" si="101"/>
        <v>0</v>
      </c>
      <c r="N79" s="9">
        <f>N80</f>
        <v>0</v>
      </c>
      <c r="O79" s="9"/>
      <c r="P79" s="14"/>
      <c r="Q79" s="9"/>
      <c r="R79" s="14"/>
      <c r="S79" s="9"/>
      <c r="T79" s="14"/>
      <c r="U79" s="9"/>
      <c r="V79" s="14"/>
      <c r="W79" s="9"/>
      <c r="X79" s="9"/>
      <c r="Y79" s="11"/>
      <c r="Z79" s="9"/>
      <c r="AA79" s="11"/>
      <c r="AB79" s="9"/>
      <c r="AC79" s="11"/>
      <c r="AD79" s="9"/>
      <c r="AE79" s="11"/>
    </row>
    <row r="80" spans="1:31" ht="34.9" hidden="1" customHeight="1" x14ac:dyDescent="0.2">
      <c r="B80" s="15" t="s">
        <v>103</v>
      </c>
      <c r="C80" s="14"/>
      <c r="D80" s="14"/>
      <c r="E80" s="14"/>
      <c r="F80" s="14"/>
      <c r="G80" s="14"/>
      <c r="H80" s="14"/>
      <c r="I80" s="14"/>
      <c r="J80" s="14"/>
      <c r="K80" s="11">
        <f t="shared" ref="K80:K83" si="102">I80+J80</f>
        <v>0</v>
      </c>
      <c r="L80" s="14"/>
      <c r="M80" s="11">
        <f t="shared" ref="M80" si="103">K80+L80</f>
        <v>0</v>
      </c>
      <c r="N80" s="14"/>
      <c r="O80" s="14"/>
      <c r="P80" s="9"/>
      <c r="Q80" s="14"/>
      <c r="R80" s="9"/>
      <c r="S80" s="14"/>
      <c r="T80" s="9"/>
      <c r="U80" s="14"/>
      <c r="V80" s="9"/>
      <c r="W80" s="14"/>
      <c r="X80" s="14"/>
      <c r="Y80" s="9">
        <f>Y81</f>
        <v>0</v>
      </c>
      <c r="Z80" s="14"/>
      <c r="AA80" s="9">
        <f>AA81</f>
        <v>0</v>
      </c>
      <c r="AB80" s="14"/>
      <c r="AC80" s="9">
        <f>AC81</f>
        <v>0</v>
      </c>
      <c r="AD80" s="14"/>
      <c r="AE80" s="9">
        <f>AE81</f>
        <v>0</v>
      </c>
    </row>
    <row r="81" spans="1:31" ht="18.75" hidden="1" customHeight="1" x14ac:dyDescent="0.2">
      <c r="B81" s="13" t="s">
        <v>50</v>
      </c>
      <c r="C81" s="9">
        <f t="shared" ref="C81:H81" si="104">C82</f>
        <v>0</v>
      </c>
      <c r="D81" s="9">
        <f t="shared" si="104"/>
        <v>0</v>
      </c>
      <c r="E81" s="9">
        <f t="shared" si="104"/>
        <v>0</v>
      </c>
      <c r="F81" s="9">
        <f t="shared" si="104"/>
        <v>0</v>
      </c>
      <c r="G81" s="9">
        <f t="shared" si="104"/>
        <v>0</v>
      </c>
      <c r="H81" s="9">
        <f t="shared" si="104"/>
        <v>0</v>
      </c>
      <c r="I81" s="9">
        <f>I82+I83</f>
        <v>0</v>
      </c>
      <c r="J81" s="9">
        <f t="shared" ref="J81:AC81" si="105">J82+J83</f>
        <v>16996452</v>
      </c>
      <c r="K81" s="9">
        <f t="shared" si="105"/>
        <v>16996452</v>
      </c>
      <c r="L81" s="9">
        <f t="shared" ref="L81:M81" si="106">L82+L83</f>
        <v>0</v>
      </c>
      <c r="M81" s="9">
        <f t="shared" si="106"/>
        <v>16996452</v>
      </c>
      <c r="N81" s="9">
        <f t="shared" si="105"/>
        <v>0</v>
      </c>
      <c r="O81" s="9">
        <f t="shared" si="105"/>
        <v>0</v>
      </c>
      <c r="P81" s="9">
        <f t="shared" si="105"/>
        <v>0</v>
      </c>
      <c r="Q81" s="9">
        <f t="shared" si="105"/>
        <v>0</v>
      </c>
      <c r="R81" s="9">
        <f t="shared" si="105"/>
        <v>0</v>
      </c>
      <c r="S81" s="9">
        <f t="shared" si="105"/>
        <v>0</v>
      </c>
      <c r="T81" s="9">
        <f t="shared" si="105"/>
        <v>0</v>
      </c>
      <c r="U81" s="9">
        <f t="shared" ref="U81:V81" si="107">U82+U83</f>
        <v>0</v>
      </c>
      <c r="V81" s="9">
        <f t="shared" si="107"/>
        <v>0</v>
      </c>
      <c r="W81" s="9">
        <f t="shared" si="105"/>
        <v>0</v>
      </c>
      <c r="X81" s="9">
        <f t="shared" si="105"/>
        <v>0</v>
      </c>
      <c r="Y81" s="9">
        <f t="shared" si="105"/>
        <v>0</v>
      </c>
      <c r="Z81" s="9">
        <f t="shared" si="105"/>
        <v>0</v>
      </c>
      <c r="AA81" s="9">
        <f t="shared" si="105"/>
        <v>0</v>
      </c>
      <c r="AB81" s="9">
        <f t="shared" si="105"/>
        <v>0</v>
      </c>
      <c r="AC81" s="9">
        <f t="shared" si="105"/>
        <v>0</v>
      </c>
      <c r="AD81" s="9">
        <f t="shared" ref="AD81:AE81" si="108">AD82+AD83</f>
        <v>0</v>
      </c>
      <c r="AE81" s="9">
        <f t="shared" si="108"/>
        <v>0</v>
      </c>
    </row>
    <row r="82" spans="1:31" ht="30.75" hidden="1" customHeight="1" x14ac:dyDescent="0.2">
      <c r="B82" s="15" t="s">
        <v>102</v>
      </c>
      <c r="C82" s="14"/>
      <c r="D82" s="14"/>
      <c r="E82" s="11">
        <f t="shared" ref="E82" si="109">C82+D82</f>
        <v>0</v>
      </c>
      <c r="F82" s="11"/>
      <c r="G82" s="11">
        <f t="shared" ref="G82" si="110">E82+F82</f>
        <v>0</v>
      </c>
      <c r="H82" s="11"/>
      <c r="I82" s="11">
        <f t="shared" ref="I82" si="111">G82+H82</f>
        <v>0</v>
      </c>
      <c r="J82" s="11">
        <v>1286052</v>
      </c>
      <c r="K82" s="11">
        <f t="shared" si="102"/>
        <v>1286052</v>
      </c>
      <c r="L82" s="11"/>
      <c r="M82" s="11">
        <f t="shared" ref="M82:M83" si="112">K82+L82</f>
        <v>1286052</v>
      </c>
      <c r="N82" s="14"/>
      <c r="O82" s="14"/>
      <c r="P82" s="9"/>
      <c r="Q82" s="14"/>
      <c r="R82" s="9"/>
      <c r="S82" s="14"/>
      <c r="T82" s="9"/>
      <c r="U82" s="14"/>
      <c r="V82" s="9"/>
      <c r="W82" s="14"/>
      <c r="X82" s="14"/>
      <c r="Y82" s="9">
        <f>Y84</f>
        <v>0</v>
      </c>
      <c r="Z82" s="14"/>
      <c r="AA82" s="9">
        <f>AA84</f>
        <v>0</v>
      </c>
      <c r="AB82" s="14"/>
      <c r="AC82" s="9">
        <f>AC84</f>
        <v>0</v>
      </c>
      <c r="AD82" s="14"/>
      <c r="AE82" s="9">
        <f>AE84</f>
        <v>0</v>
      </c>
    </row>
    <row r="83" spans="1:31" ht="30" hidden="1" customHeight="1" x14ac:dyDescent="0.2">
      <c r="B83" s="15" t="s">
        <v>104</v>
      </c>
      <c r="C83" s="14"/>
      <c r="D83" s="14"/>
      <c r="E83" s="11"/>
      <c r="F83" s="11"/>
      <c r="G83" s="11"/>
      <c r="H83" s="11"/>
      <c r="I83" s="11"/>
      <c r="J83" s="11">
        <v>15710400</v>
      </c>
      <c r="K83" s="11">
        <f t="shared" si="102"/>
        <v>15710400</v>
      </c>
      <c r="L83" s="11"/>
      <c r="M83" s="11">
        <f t="shared" si="112"/>
        <v>15710400</v>
      </c>
      <c r="N83" s="14"/>
      <c r="O83" s="14"/>
      <c r="P83" s="9"/>
      <c r="Q83" s="14"/>
      <c r="R83" s="9"/>
      <c r="S83" s="14"/>
      <c r="T83" s="9"/>
      <c r="U83" s="14"/>
      <c r="V83" s="9"/>
      <c r="W83" s="14"/>
      <c r="X83" s="14"/>
      <c r="Y83" s="9"/>
      <c r="Z83" s="14"/>
      <c r="AA83" s="9"/>
      <c r="AB83" s="14"/>
      <c r="AC83" s="9"/>
      <c r="AD83" s="14"/>
      <c r="AE83" s="9"/>
    </row>
    <row r="84" spans="1:31" ht="21.75" hidden="1" customHeight="1" x14ac:dyDescent="0.2">
      <c r="B84" s="13" t="s">
        <v>51</v>
      </c>
      <c r="C84" s="9">
        <f t="shared" ref="C84:M84" si="113">C85</f>
        <v>0</v>
      </c>
      <c r="D84" s="9">
        <f t="shared" si="113"/>
        <v>0</v>
      </c>
      <c r="E84" s="9">
        <f t="shared" si="113"/>
        <v>0</v>
      </c>
      <c r="F84" s="9">
        <f t="shared" si="113"/>
        <v>0</v>
      </c>
      <c r="G84" s="9">
        <f t="shared" si="113"/>
        <v>0</v>
      </c>
      <c r="H84" s="9">
        <f t="shared" si="113"/>
        <v>0</v>
      </c>
      <c r="I84" s="9">
        <f t="shared" si="113"/>
        <v>0</v>
      </c>
      <c r="J84" s="9">
        <f t="shared" si="113"/>
        <v>0</v>
      </c>
      <c r="K84" s="9">
        <f t="shared" si="113"/>
        <v>0</v>
      </c>
      <c r="L84" s="9">
        <f t="shared" si="113"/>
        <v>0</v>
      </c>
      <c r="M84" s="9">
        <f t="shared" si="113"/>
        <v>0</v>
      </c>
      <c r="N84" s="9">
        <f>N85</f>
        <v>0</v>
      </c>
      <c r="O84" s="9"/>
      <c r="P84" s="14"/>
      <c r="Q84" s="9"/>
      <c r="R84" s="14"/>
      <c r="S84" s="9"/>
      <c r="T84" s="14"/>
      <c r="U84" s="9"/>
      <c r="V84" s="14"/>
      <c r="W84" s="9"/>
      <c r="X84" s="9"/>
      <c r="Y84" s="11"/>
      <c r="Z84" s="9"/>
      <c r="AA84" s="11"/>
      <c r="AB84" s="9"/>
      <c r="AC84" s="11"/>
      <c r="AD84" s="9"/>
      <c r="AE84" s="11"/>
    </row>
    <row r="85" spans="1:31" ht="49.5" hidden="1" customHeight="1" x14ac:dyDescent="0.2">
      <c r="B85" s="15" t="s">
        <v>71</v>
      </c>
      <c r="C85" s="14"/>
      <c r="D85" s="14"/>
      <c r="E85" s="11">
        <f t="shared" ref="E85" si="114">C85+D85</f>
        <v>0</v>
      </c>
      <c r="F85" s="11"/>
      <c r="G85" s="11">
        <f t="shared" ref="G85" si="115">E85+F85</f>
        <v>0</v>
      </c>
      <c r="H85" s="11"/>
      <c r="I85" s="11">
        <f t="shared" ref="I85" si="116">G85+H85</f>
        <v>0</v>
      </c>
      <c r="J85" s="11"/>
      <c r="K85" s="11">
        <f t="shared" ref="K85" si="117">I85+J85</f>
        <v>0</v>
      </c>
      <c r="L85" s="11"/>
      <c r="M85" s="11">
        <f t="shared" ref="M85" si="118">K85+L85</f>
        <v>0</v>
      </c>
      <c r="N85" s="14"/>
      <c r="O85" s="14"/>
      <c r="P85" s="9"/>
      <c r="Q85" s="14"/>
      <c r="R85" s="9"/>
      <c r="S85" s="14"/>
      <c r="T85" s="9"/>
      <c r="U85" s="14"/>
      <c r="V85" s="9"/>
      <c r="W85" s="14"/>
      <c r="X85" s="14"/>
      <c r="Y85" s="9">
        <f>Y86</f>
        <v>0</v>
      </c>
      <c r="Z85" s="14"/>
      <c r="AA85" s="9">
        <f>AA86</f>
        <v>0</v>
      </c>
      <c r="AB85" s="14"/>
      <c r="AC85" s="9">
        <f>AC86</f>
        <v>0</v>
      </c>
      <c r="AD85" s="14"/>
      <c r="AE85" s="9">
        <f>AE86</f>
        <v>0</v>
      </c>
    </row>
    <row r="86" spans="1:31" ht="22.5" hidden="1" customHeight="1" x14ac:dyDescent="0.2">
      <c r="B86" s="13" t="s">
        <v>52</v>
      </c>
      <c r="C86" s="9">
        <f t="shared" ref="C86:M86" si="119">C87</f>
        <v>0</v>
      </c>
      <c r="D86" s="9">
        <f t="shared" si="119"/>
        <v>0</v>
      </c>
      <c r="E86" s="9">
        <f t="shared" si="119"/>
        <v>0</v>
      </c>
      <c r="F86" s="9">
        <f t="shared" si="119"/>
        <v>0</v>
      </c>
      <c r="G86" s="9">
        <f t="shared" si="119"/>
        <v>0</v>
      </c>
      <c r="H86" s="9">
        <f t="shared" si="119"/>
        <v>0</v>
      </c>
      <c r="I86" s="9">
        <f t="shared" si="119"/>
        <v>0</v>
      </c>
      <c r="J86" s="9">
        <f t="shared" si="119"/>
        <v>229600</v>
      </c>
      <c r="K86" s="9">
        <f t="shared" si="119"/>
        <v>229600</v>
      </c>
      <c r="L86" s="9">
        <f t="shared" si="119"/>
        <v>0</v>
      </c>
      <c r="M86" s="9">
        <f t="shared" si="119"/>
        <v>229600</v>
      </c>
      <c r="N86" s="9">
        <f>N87</f>
        <v>0</v>
      </c>
      <c r="O86" s="9"/>
      <c r="P86" s="14"/>
      <c r="Q86" s="9"/>
      <c r="R86" s="14"/>
      <c r="S86" s="9"/>
      <c r="T86" s="14"/>
      <c r="U86" s="9"/>
      <c r="V86" s="14"/>
      <c r="W86" s="9"/>
      <c r="X86" s="9"/>
      <c r="Y86" s="11"/>
      <c r="Z86" s="9"/>
      <c r="AA86" s="11"/>
      <c r="AB86" s="9"/>
      <c r="AC86" s="11"/>
      <c r="AD86" s="9"/>
      <c r="AE86" s="11"/>
    </row>
    <row r="87" spans="1:31" ht="30" hidden="1" customHeight="1" x14ac:dyDescent="0.2">
      <c r="B87" s="15" t="s">
        <v>105</v>
      </c>
      <c r="C87" s="14"/>
      <c r="D87" s="14"/>
      <c r="E87" s="11">
        <f t="shared" ref="E87" si="120">C87+D87</f>
        <v>0</v>
      </c>
      <c r="F87" s="11"/>
      <c r="G87" s="11">
        <f t="shared" ref="G87" si="121">E87+F87</f>
        <v>0</v>
      </c>
      <c r="H87" s="11"/>
      <c r="I87" s="11">
        <f t="shared" ref="I87" si="122">G87+H87</f>
        <v>0</v>
      </c>
      <c r="J87" s="11">
        <v>229600</v>
      </c>
      <c r="K87" s="11">
        <f t="shared" ref="K87" si="123">I87+J87</f>
        <v>229600</v>
      </c>
      <c r="L87" s="11"/>
      <c r="M87" s="11">
        <f t="shared" ref="M87" si="124">K87+L87</f>
        <v>229600</v>
      </c>
      <c r="N87" s="14"/>
      <c r="O87" s="14"/>
      <c r="P87" s="9"/>
      <c r="Q87" s="14"/>
      <c r="R87" s="9"/>
      <c r="S87" s="14"/>
      <c r="T87" s="9"/>
      <c r="U87" s="14"/>
      <c r="V87" s="9"/>
      <c r="W87" s="14"/>
      <c r="X87" s="14"/>
      <c r="Y87" s="9">
        <f>Y88</f>
        <v>0</v>
      </c>
      <c r="Z87" s="14"/>
      <c r="AA87" s="9">
        <f>AA88</f>
        <v>0</v>
      </c>
      <c r="AB87" s="14"/>
      <c r="AC87" s="9">
        <f>AC88</f>
        <v>0</v>
      </c>
      <c r="AD87" s="14"/>
      <c r="AE87" s="9">
        <f>AE88</f>
        <v>0</v>
      </c>
    </row>
    <row r="88" spans="1:31" ht="21.75" hidden="1" customHeight="1" x14ac:dyDescent="0.2">
      <c r="B88" s="13" t="s">
        <v>53</v>
      </c>
      <c r="C88" s="9">
        <f t="shared" ref="C88:AE90" si="125">C89</f>
        <v>0</v>
      </c>
      <c r="D88" s="9">
        <f t="shared" si="125"/>
        <v>0</v>
      </c>
      <c r="E88" s="9">
        <f t="shared" si="125"/>
        <v>0</v>
      </c>
      <c r="F88" s="9">
        <f t="shared" si="125"/>
        <v>0</v>
      </c>
      <c r="G88" s="9">
        <f t="shared" si="125"/>
        <v>0</v>
      </c>
      <c r="H88" s="9">
        <f t="shared" si="125"/>
        <v>0</v>
      </c>
      <c r="I88" s="9">
        <f t="shared" si="125"/>
        <v>0</v>
      </c>
      <c r="J88" s="9">
        <f t="shared" si="125"/>
        <v>17010200</v>
      </c>
      <c r="K88" s="9">
        <f t="shared" si="125"/>
        <v>17010200</v>
      </c>
      <c r="L88" s="9">
        <f t="shared" si="125"/>
        <v>0</v>
      </c>
      <c r="M88" s="9">
        <f t="shared" si="125"/>
        <v>17010200</v>
      </c>
      <c r="N88" s="9">
        <f t="shared" si="125"/>
        <v>0</v>
      </c>
      <c r="O88" s="9"/>
      <c r="P88" s="14"/>
      <c r="Q88" s="9"/>
      <c r="R88" s="14"/>
      <c r="S88" s="9"/>
      <c r="T88" s="14"/>
      <c r="U88" s="9"/>
      <c r="V88" s="14"/>
      <c r="W88" s="9"/>
      <c r="X88" s="9"/>
      <c r="Y88" s="11"/>
      <c r="Z88" s="9"/>
      <c r="AA88" s="11"/>
      <c r="AB88" s="9"/>
      <c r="AC88" s="11"/>
      <c r="AD88" s="9"/>
      <c r="AE88" s="11"/>
    </row>
    <row r="89" spans="1:31" ht="33.6" hidden="1" customHeight="1" x14ac:dyDescent="0.2">
      <c r="B89" s="15" t="s">
        <v>108</v>
      </c>
      <c r="C89" s="14"/>
      <c r="D89" s="14"/>
      <c r="E89" s="11">
        <f t="shared" ref="E89" si="126">C89+D89</f>
        <v>0</v>
      </c>
      <c r="F89" s="11"/>
      <c r="G89" s="11">
        <f t="shared" ref="G89:G91" si="127">E89+F89</f>
        <v>0</v>
      </c>
      <c r="H89" s="11"/>
      <c r="I89" s="11">
        <f t="shared" ref="I89" si="128">G89+H89</f>
        <v>0</v>
      </c>
      <c r="J89" s="11">
        <v>17010200</v>
      </c>
      <c r="K89" s="11">
        <f t="shared" ref="K89" si="129">I89+J89</f>
        <v>17010200</v>
      </c>
      <c r="L89" s="11"/>
      <c r="M89" s="11">
        <f t="shared" ref="M89" si="130">K89+L89</f>
        <v>17010200</v>
      </c>
      <c r="N89" s="14"/>
      <c r="O89" s="14"/>
      <c r="P89" s="9"/>
      <c r="Q89" s="14"/>
      <c r="R89" s="9"/>
      <c r="S89" s="14"/>
      <c r="T89" s="9"/>
      <c r="U89" s="14"/>
      <c r="V89" s="9"/>
      <c r="W89" s="14"/>
      <c r="X89" s="14"/>
      <c r="Y89" s="9">
        <f t="shared" si="125"/>
        <v>0</v>
      </c>
      <c r="Z89" s="14"/>
      <c r="AA89" s="9">
        <f t="shared" si="125"/>
        <v>0</v>
      </c>
      <c r="AB89" s="14"/>
      <c r="AC89" s="9">
        <f t="shared" si="125"/>
        <v>0</v>
      </c>
      <c r="AD89" s="14"/>
      <c r="AE89" s="9">
        <f t="shared" si="125"/>
        <v>0</v>
      </c>
    </row>
    <row r="90" spans="1:31" ht="60" hidden="1" customHeight="1" x14ac:dyDescent="0.2">
      <c r="B90" s="56" t="s">
        <v>81</v>
      </c>
      <c r="C90" s="10">
        <f t="shared" ref="C90:E90" si="131">C91</f>
        <v>0</v>
      </c>
      <c r="D90" s="10">
        <f t="shared" si="131"/>
        <v>0</v>
      </c>
      <c r="E90" s="10">
        <f t="shared" si="131"/>
        <v>0</v>
      </c>
      <c r="F90" s="10">
        <f>F91</f>
        <v>292980760</v>
      </c>
      <c r="G90" s="10">
        <f t="shared" ref="G90:AD90" si="132">G91</f>
        <v>292980760</v>
      </c>
      <c r="H90" s="10">
        <f>H91</f>
        <v>0</v>
      </c>
      <c r="I90" s="10">
        <f t="shared" si="132"/>
        <v>292980760</v>
      </c>
      <c r="J90" s="10">
        <f>J91</f>
        <v>0</v>
      </c>
      <c r="K90" s="10">
        <f t="shared" si="132"/>
        <v>292980760</v>
      </c>
      <c r="L90" s="10">
        <f>L91</f>
        <v>0</v>
      </c>
      <c r="M90" s="10">
        <f t="shared" si="132"/>
        <v>292980760</v>
      </c>
      <c r="N90" s="10">
        <f t="shared" si="132"/>
        <v>0</v>
      </c>
      <c r="O90" s="10">
        <f t="shared" si="132"/>
        <v>0</v>
      </c>
      <c r="P90" s="10">
        <f t="shared" si="132"/>
        <v>0</v>
      </c>
      <c r="Q90" s="10">
        <f t="shared" si="132"/>
        <v>0</v>
      </c>
      <c r="R90" s="10">
        <f t="shared" si="132"/>
        <v>0</v>
      </c>
      <c r="S90" s="10">
        <f t="shared" si="132"/>
        <v>0</v>
      </c>
      <c r="T90" s="10">
        <f t="shared" si="132"/>
        <v>0</v>
      </c>
      <c r="U90" s="10">
        <f t="shared" si="132"/>
        <v>0</v>
      </c>
      <c r="V90" s="10">
        <f t="shared" si="132"/>
        <v>0</v>
      </c>
      <c r="W90" s="10">
        <f t="shared" si="132"/>
        <v>0</v>
      </c>
      <c r="X90" s="10">
        <f t="shared" si="132"/>
        <v>0</v>
      </c>
      <c r="Y90" s="10">
        <f t="shared" si="125"/>
        <v>0</v>
      </c>
      <c r="Z90" s="10">
        <f t="shared" si="132"/>
        <v>0</v>
      </c>
      <c r="AA90" s="10">
        <f t="shared" si="125"/>
        <v>0</v>
      </c>
      <c r="AB90" s="10">
        <f t="shared" si="132"/>
        <v>0</v>
      </c>
      <c r="AC90" s="10">
        <f t="shared" si="125"/>
        <v>0</v>
      </c>
      <c r="AD90" s="10">
        <f t="shared" si="132"/>
        <v>0</v>
      </c>
      <c r="AE90" s="10">
        <f t="shared" si="125"/>
        <v>0</v>
      </c>
    </row>
    <row r="91" spans="1:31" ht="49.9" hidden="1" customHeight="1" x14ac:dyDescent="0.2">
      <c r="B91" s="4" t="s">
        <v>79</v>
      </c>
      <c r="C91" s="14"/>
      <c r="D91" s="14"/>
      <c r="E91" s="14"/>
      <c r="F91" s="14">
        <v>292980760</v>
      </c>
      <c r="G91" s="11">
        <f t="shared" si="127"/>
        <v>292980760</v>
      </c>
      <c r="H91" s="14"/>
      <c r="I91" s="11">
        <f t="shared" ref="I91" si="133">G91+H91</f>
        <v>292980760</v>
      </c>
      <c r="J91" s="14"/>
      <c r="K91" s="11">
        <f t="shared" ref="K91:K113" si="134">I91+J91</f>
        <v>292980760</v>
      </c>
      <c r="L91" s="14"/>
      <c r="M91" s="11">
        <f t="shared" ref="M91:M111" si="135">K91+L91</f>
        <v>292980760</v>
      </c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1"/>
      <c r="Z91" s="14"/>
      <c r="AA91" s="11"/>
      <c r="AB91" s="14"/>
      <c r="AC91" s="11"/>
      <c r="AD91" s="14"/>
      <c r="AE91" s="11"/>
    </row>
    <row r="92" spans="1:31" ht="33.75" customHeight="1" x14ac:dyDescent="0.2">
      <c r="B92" s="8" t="s">
        <v>121</v>
      </c>
      <c r="C92" s="14"/>
      <c r="D92" s="14"/>
      <c r="E92" s="14"/>
      <c r="F92" s="14"/>
      <c r="G92" s="11"/>
      <c r="H92" s="14"/>
      <c r="I92" s="10">
        <f>SUM(I93)</f>
        <v>0</v>
      </c>
      <c r="J92" s="9">
        <f>SUM(J93)</f>
        <v>14500000</v>
      </c>
      <c r="K92" s="10">
        <f t="shared" si="134"/>
        <v>14500000</v>
      </c>
      <c r="L92" s="9">
        <f>SUM(L93)</f>
        <v>0</v>
      </c>
      <c r="M92" s="10">
        <f t="shared" si="135"/>
        <v>14500000</v>
      </c>
      <c r="N92" s="14"/>
      <c r="O92" s="14"/>
      <c r="P92" s="14"/>
      <c r="Q92" s="14"/>
      <c r="R92" s="14"/>
      <c r="S92" s="14"/>
      <c r="T92" s="10"/>
      <c r="U92" s="9"/>
      <c r="V92" s="14"/>
      <c r="W92" s="14"/>
      <c r="X92" s="14"/>
      <c r="Y92" s="11"/>
      <c r="Z92" s="14"/>
      <c r="AA92" s="11"/>
      <c r="AB92" s="14"/>
      <c r="AC92" s="11"/>
      <c r="AD92" s="14"/>
      <c r="AE92" s="11"/>
    </row>
    <row r="93" spans="1:31" s="37" customFormat="1" ht="33.6" customHeight="1" x14ac:dyDescent="0.2">
      <c r="A93" s="36"/>
      <c r="B93" s="3" t="s">
        <v>24</v>
      </c>
      <c r="C93" s="29"/>
      <c r="D93" s="29"/>
      <c r="E93" s="29"/>
      <c r="F93" s="29"/>
      <c r="G93" s="32"/>
      <c r="H93" s="29"/>
      <c r="I93" s="32"/>
      <c r="J93" s="22">
        <f>SUM(J94,J100,J102,J104,J107,J109,J111)</f>
        <v>14500000</v>
      </c>
      <c r="K93" s="33">
        <f t="shared" si="134"/>
        <v>14500000</v>
      </c>
      <c r="L93" s="22">
        <f>SUM(L94,L100,L102,L104,L107,L109,L111)</f>
        <v>0</v>
      </c>
      <c r="M93" s="33">
        <f t="shared" si="135"/>
        <v>14500000</v>
      </c>
      <c r="N93" s="29"/>
      <c r="O93" s="29"/>
      <c r="P93" s="29"/>
      <c r="Q93" s="29"/>
      <c r="R93" s="29"/>
      <c r="S93" s="29"/>
      <c r="T93" s="33"/>
      <c r="U93" s="22"/>
      <c r="V93" s="29"/>
      <c r="W93" s="29"/>
      <c r="X93" s="29"/>
      <c r="Y93" s="32"/>
      <c r="Z93" s="29"/>
      <c r="AA93" s="32"/>
      <c r="AB93" s="29"/>
      <c r="AC93" s="32"/>
      <c r="AD93" s="29"/>
      <c r="AE93" s="32"/>
    </row>
    <row r="94" spans="1:31" ht="15" hidden="1" customHeight="1" x14ac:dyDescent="0.2">
      <c r="B94" s="8" t="s">
        <v>44</v>
      </c>
      <c r="C94" s="14"/>
      <c r="D94" s="14"/>
      <c r="E94" s="14"/>
      <c r="F94" s="14"/>
      <c r="G94" s="11"/>
      <c r="H94" s="14"/>
      <c r="I94" s="11"/>
      <c r="J94" s="9">
        <f>SUM(J95:J99)</f>
        <v>450000</v>
      </c>
      <c r="K94" s="10">
        <f t="shared" si="134"/>
        <v>450000</v>
      </c>
      <c r="L94" s="9">
        <f>SUM(L95:L99)</f>
        <v>0</v>
      </c>
      <c r="M94" s="10">
        <f t="shared" si="135"/>
        <v>450000</v>
      </c>
      <c r="N94" s="14"/>
      <c r="O94" s="14"/>
      <c r="P94" s="14"/>
      <c r="Q94" s="14"/>
      <c r="R94" s="14"/>
      <c r="S94" s="14"/>
      <c r="T94" s="9"/>
      <c r="U94" s="9"/>
      <c r="V94" s="14"/>
      <c r="W94" s="14"/>
      <c r="X94" s="14"/>
      <c r="Y94" s="11"/>
      <c r="Z94" s="14"/>
      <c r="AA94" s="11"/>
      <c r="AB94" s="14"/>
      <c r="AC94" s="11"/>
      <c r="AD94" s="14"/>
      <c r="AE94" s="11"/>
    </row>
    <row r="95" spans="1:31" ht="49.9" hidden="1" customHeight="1" x14ac:dyDescent="0.2">
      <c r="B95" s="4" t="s">
        <v>90</v>
      </c>
      <c r="C95" s="14"/>
      <c r="D95" s="14"/>
      <c r="E95" s="14"/>
      <c r="F95" s="14"/>
      <c r="G95" s="11"/>
      <c r="H95" s="14"/>
      <c r="I95" s="11"/>
      <c r="J95" s="14"/>
      <c r="K95" s="11">
        <f t="shared" si="134"/>
        <v>0</v>
      </c>
      <c r="L95" s="14"/>
      <c r="M95" s="11">
        <f t="shared" si="135"/>
        <v>0</v>
      </c>
      <c r="N95" s="14"/>
      <c r="O95" s="14"/>
      <c r="P95" s="14"/>
      <c r="Q95" s="14"/>
      <c r="R95" s="14"/>
      <c r="S95" s="14"/>
      <c r="T95" s="14"/>
      <c r="U95" s="9">
        <f t="shared" ref="U95:U99" si="136">SUM(T95,M95)</f>
        <v>0</v>
      </c>
      <c r="V95" s="14"/>
      <c r="W95" s="14"/>
      <c r="X95" s="14"/>
      <c r="Y95" s="11"/>
      <c r="Z95" s="14"/>
      <c r="AA95" s="11"/>
      <c r="AB95" s="14"/>
      <c r="AC95" s="11"/>
      <c r="AD95" s="14"/>
      <c r="AE95" s="11"/>
    </row>
    <row r="96" spans="1:31" ht="47.25" hidden="1" customHeight="1" x14ac:dyDescent="0.2">
      <c r="B96" s="4" t="s">
        <v>91</v>
      </c>
      <c r="C96" s="14"/>
      <c r="D96" s="14"/>
      <c r="E96" s="14"/>
      <c r="F96" s="14"/>
      <c r="G96" s="11"/>
      <c r="H96" s="14"/>
      <c r="I96" s="11"/>
      <c r="J96" s="14">
        <v>450000</v>
      </c>
      <c r="K96" s="11">
        <f t="shared" si="134"/>
        <v>450000</v>
      </c>
      <c r="L96" s="14"/>
      <c r="M96" s="11">
        <f t="shared" si="135"/>
        <v>450000</v>
      </c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1"/>
      <c r="Z96" s="14"/>
      <c r="AA96" s="11"/>
      <c r="AB96" s="14"/>
      <c r="AC96" s="11"/>
      <c r="AD96" s="14"/>
      <c r="AE96" s="11"/>
    </row>
    <row r="97" spans="1:31" ht="32.450000000000003" hidden="1" customHeight="1" x14ac:dyDescent="0.2">
      <c r="B97" s="4" t="s">
        <v>92</v>
      </c>
      <c r="C97" s="14"/>
      <c r="D97" s="14"/>
      <c r="E97" s="14"/>
      <c r="F97" s="14"/>
      <c r="G97" s="11"/>
      <c r="H97" s="14"/>
      <c r="I97" s="11"/>
      <c r="J97" s="14"/>
      <c r="K97" s="11">
        <f t="shared" si="134"/>
        <v>0</v>
      </c>
      <c r="L97" s="14"/>
      <c r="M97" s="11">
        <f t="shared" si="135"/>
        <v>0</v>
      </c>
      <c r="N97" s="14"/>
      <c r="O97" s="14"/>
      <c r="P97" s="14"/>
      <c r="Q97" s="14"/>
      <c r="R97" s="14"/>
      <c r="S97" s="14"/>
      <c r="T97" s="14"/>
      <c r="U97" s="9">
        <f t="shared" si="136"/>
        <v>0</v>
      </c>
      <c r="V97" s="14"/>
      <c r="W97" s="14"/>
      <c r="X97" s="14"/>
      <c r="Y97" s="11"/>
      <c r="Z97" s="14"/>
      <c r="AA97" s="11"/>
      <c r="AB97" s="14"/>
      <c r="AC97" s="11"/>
      <c r="AD97" s="14"/>
      <c r="AE97" s="11"/>
    </row>
    <row r="98" spans="1:31" ht="47.45" hidden="1" customHeight="1" x14ac:dyDescent="0.2">
      <c r="B98" s="4" t="s">
        <v>93</v>
      </c>
      <c r="C98" s="14"/>
      <c r="D98" s="14"/>
      <c r="E98" s="14"/>
      <c r="F98" s="14"/>
      <c r="G98" s="11"/>
      <c r="H98" s="14"/>
      <c r="I98" s="11"/>
      <c r="J98" s="14"/>
      <c r="K98" s="11">
        <f t="shared" si="134"/>
        <v>0</v>
      </c>
      <c r="L98" s="14"/>
      <c r="M98" s="11">
        <f t="shared" si="135"/>
        <v>0</v>
      </c>
      <c r="N98" s="14"/>
      <c r="O98" s="14"/>
      <c r="P98" s="14"/>
      <c r="Q98" s="14"/>
      <c r="R98" s="14"/>
      <c r="S98" s="14"/>
      <c r="T98" s="14"/>
      <c r="U98" s="9">
        <f t="shared" si="136"/>
        <v>0</v>
      </c>
      <c r="V98" s="14"/>
      <c r="W98" s="14"/>
      <c r="X98" s="14"/>
      <c r="Y98" s="11"/>
      <c r="Z98" s="14"/>
      <c r="AA98" s="11"/>
      <c r="AB98" s="14"/>
      <c r="AC98" s="11"/>
      <c r="AD98" s="14"/>
      <c r="AE98" s="11"/>
    </row>
    <row r="99" spans="1:31" ht="46.15" hidden="1" customHeight="1" x14ac:dyDescent="0.2">
      <c r="B99" s="4" t="s">
        <v>90</v>
      </c>
      <c r="C99" s="14"/>
      <c r="D99" s="14"/>
      <c r="E99" s="14"/>
      <c r="F99" s="14"/>
      <c r="G99" s="11"/>
      <c r="H99" s="14"/>
      <c r="I99" s="11"/>
      <c r="J99" s="14"/>
      <c r="K99" s="11">
        <f t="shared" si="134"/>
        <v>0</v>
      </c>
      <c r="L99" s="14"/>
      <c r="M99" s="11">
        <f t="shared" si="135"/>
        <v>0</v>
      </c>
      <c r="N99" s="14"/>
      <c r="O99" s="14"/>
      <c r="P99" s="14"/>
      <c r="Q99" s="14"/>
      <c r="R99" s="14"/>
      <c r="S99" s="14"/>
      <c r="T99" s="14"/>
      <c r="U99" s="9">
        <f t="shared" si="136"/>
        <v>0</v>
      </c>
      <c r="V99" s="14"/>
      <c r="W99" s="14"/>
      <c r="X99" s="14"/>
      <c r="Y99" s="11"/>
      <c r="Z99" s="14"/>
      <c r="AA99" s="11"/>
      <c r="AB99" s="14"/>
      <c r="AC99" s="11"/>
      <c r="AD99" s="14"/>
      <c r="AE99" s="11"/>
    </row>
    <row r="100" spans="1:31" ht="21.75" customHeight="1" x14ac:dyDescent="0.2">
      <c r="B100" s="8" t="s">
        <v>45</v>
      </c>
      <c r="C100" s="14"/>
      <c r="D100" s="14"/>
      <c r="E100" s="14"/>
      <c r="F100" s="14"/>
      <c r="G100" s="11"/>
      <c r="H100" s="14"/>
      <c r="I100" s="11"/>
      <c r="J100" s="9">
        <f>SUM(J101)</f>
        <v>6510000</v>
      </c>
      <c r="K100" s="10">
        <f t="shared" si="134"/>
        <v>6510000</v>
      </c>
      <c r="L100" s="9">
        <f>SUM(L101)</f>
        <v>-540000</v>
      </c>
      <c r="M100" s="10">
        <f t="shared" si="135"/>
        <v>5970000</v>
      </c>
      <c r="N100" s="14"/>
      <c r="O100" s="14"/>
      <c r="P100" s="14"/>
      <c r="Q100" s="14"/>
      <c r="R100" s="14"/>
      <c r="S100" s="14"/>
      <c r="T100" s="9"/>
      <c r="U100" s="9"/>
      <c r="V100" s="14"/>
      <c r="W100" s="14"/>
      <c r="X100" s="14"/>
      <c r="Y100" s="11"/>
      <c r="Z100" s="14"/>
      <c r="AA100" s="11"/>
      <c r="AB100" s="14"/>
      <c r="AC100" s="11"/>
      <c r="AD100" s="14"/>
      <c r="AE100" s="11"/>
    </row>
    <row r="101" spans="1:31" ht="30" customHeight="1" x14ac:dyDescent="0.2">
      <c r="B101" s="4" t="s">
        <v>156</v>
      </c>
      <c r="C101" s="14"/>
      <c r="D101" s="14"/>
      <c r="E101" s="14"/>
      <c r="F101" s="14"/>
      <c r="G101" s="11"/>
      <c r="H101" s="14"/>
      <c r="I101" s="11"/>
      <c r="J101" s="14">
        <v>6510000</v>
      </c>
      <c r="K101" s="11">
        <f t="shared" si="134"/>
        <v>6510000</v>
      </c>
      <c r="L101" s="14">
        <v>-540000</v>
      </c>
      <c r="M101" s="11">
        <f t="shared" si="135"/>
        <v>5970000</v>
      </c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1"/>
      <c r="Z101" s="14"/>
      <c r="AA101" s="11"/>
      <c r="AB101" s="14"/>
      <c r="AC101" s="11"/>
      <c r="AD101" s="14"/>
      <c r="AE101" s="11"/>
    </row>
    <row r="102" spans="1:31" ht="18" hidden="1" customHeight="1" x14ac:dyDescent="0.2">
      <c r="B102" s="8" t="s">
        <v>94</v>
      </c>
      <c r="C102" s="14"/>
      <c r="D102" s="14"/>
      <c r="E102" s="14"/>
      <c r="F102" s="14"/>
      <c r="G102" s="11"/>
      <c r="H102" s="14"/>
      <c r="I102" s="11"/>
      <c r="J102" s="9">
        <f>SUM(J103)</f>
        <v>2640000</v>
      </c>
      <c r="K102" s="10">
        <f t="shared" si="134"/>
        <v>2640000</v>
      </c>
      <c r="L102" s="9">
        <f>SUM(L103)</f>
        <v>0</v>
      </c>
      <c r="M102" s="10">
        <f t="shared" si="135"/>
        <v>2640000</v>
      </c>
      <c r="N102" s="14"/>
      <c r="O102" s="14"/>
      <c r="P102" s="14"/>
      <c r="Q102" s="14"/>
      <c r="R102" s="14"/>
      <c r="S102" s="14"/>
      <c r="T102" s="9"/>
      <c r="U102" s="9"/>
      <c r="V102" s="14"/>
      <c r="W102" s="14"/>
      <c r="X102" s="14"/>
      <c r="Y102" s="11"/>
      <c r="Z102" s="14"/>
      <c r="AA102" s="11"/>
      <c r="AB102" s="14"/>
      <c r="AC102" s="11"/>
      <c r="AD102" s="14"/>
      <c r="AE102" s="11"/>
    </row>
    <row r="103" spans="1:31" ht="90.75" hidden="1" customHeight="1" x14ac:dyDescent="0.2">
      <c r="B103" s="4" t="s">
        <v>135</v>
      </c>
      <c r="C103" s="14"/>
      <c r="D103" s="14"/>
      <c r="E103" s="14"/>
      <c r="F103" s="14"/>
      <c r="G103" s="11"/>
      <c r="H103" s="14"/>
      <c r="I103" s="11"/>
      <c r="J103" s="14">
        <v>2640000</v>
      </c>
      <c r="K103" s="11">
        <f t="shared" si="134"/>
        <v>2640000</v>
      </c>
      <c r="L103" s="14"/>
      <c r="M103" s="11">
        <f t="shared" si="135"/>
        <v>2640000</v>
      </c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1"/>
      <c r="Z103" s="14"/>
      <c r="AA103" s="11"/>
      <c r="AB103" s="14"/>
      <c r="AC103" s="11"/>
      <c r="AD103" s="14"/>
      <c r="AE103" s="11"/>
    </row>
    <row r="104" spans="1:31" ht="19.899999999999999" hidden="1" customHeight="1" x14ac:dyDescent="0.2">
      <c r="B104" s="8" t="s">
        <v>95</v>
      </c>
      <c r="C104" s="14"/>
      <c r="D104" s="14"/>
      <c r="E104" s="14"/>
      <c r="F104" s="14"/>
      <c r="G104" s="11"/>
      <c r="H104" s="14"/>
      <c r="I104" s="11"/>
      <c r="J104" s="9">
        <f>SUM(J105:J106)</f>
        <v>3510000</v>
      </c>
      <c r="K104" s="10">
        <f t="shared" si="134"/>
        <v>3510000</v>
      </c>
      <c r="L104" s="9">
        <f>SUM(L105:L106)</f>
        <v>0</v>
      </c>
      <c r="M104" s="10">
        <f t="shared" si="135"/>
        <v>3510000</v>
      </c>
      <c r="N104" s="14"/>
      <c r="O104" s="14"/>
      <c r="P104" s="14"/>
      <c r="Q104" s="14"/>
      <c r="R104" s="14"/>
      <c r="S104" s="14"/>
      <c r="T104" s="9"/>
      <c r="U104" s="9"/>
      <c r="V104" s="14"/>
      <c r="W104" s="14"/>
      <c r="X104" s="14"/>
      <c r="Y104" s="11"/>
      <c r="Z104" s="14"/>
      <c r="AA104" s="11"/>
      <c r="AB104" s="14"/>
      <c r="AC104" s="11"/>
      <c r="AD104" s="14"/>
      <c r="AE104" s="11"/>
    </row>
    <row r="105" spans="1:31" ht="49.5" hidden="1" customHeight="1" x14ac:dyDescent="0.2">
      <c r="B105" s="4" t="s">
        <v>136</v>
      </c>
      <c r="C105" s="14"/>
      <c r="D105" s="14"/>
      <c r="E105" s="14"/>
      <c r="F105" s="14"/>
      <c r="G105" s="11"/>
      <c r="H105" s="14"/>
      <c r="I105" s="11"/>
      <c r="J105" s="14">
        <v>850000</v>
      </c>
      <c r="K105" s="11">
        <f t="shared" si="134"/>
        <v>850000</v>
      </c>
      <c r="L105" s="14"/>
      <c r="M105" s="11">
        <f t="shared" si="135"/>
        <v>850000</v>
      </c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1"/>
      <c r="Z105" s="14"/>
      <c r="AA105" s="11"/>
      <c r="AB105" s="14"/>
      <c r="AC105" s="11"/>
      <c r="AD105" s="14"/>
      <c r="AE105" s="11"/>
    </row>
    <row r="106" spans="1:31" ht="51" hidden="1" customHeight="1" x14ac:dyDescent="0.2">
      <c r="B106" s="15" t="s">
        <v>137</v>
      </c>
      <c r="C106" s="14"/>
      <c r="D106" s="14"/>
      <c r="E106" s="14"/>
      <c r="F106" s="14"/>
      <c r="G106" s="11"/>
      <c r="H106" s="14"/>
      <c r="I106" s="11"/>
      <c r="J106" s="14">
        <v>2660000</v>
      </c>
      <c r="K106" s="11">
        <f t="shared" si="134"/>
        <v>2660000</v>
      </c>
      <c r="L106" s="14"/>
      <c r="M106" s="11">
        <f t="shared" si="135"/>
        <v>2660000</v>
      </c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1"/>
      <c r="Z106" s="14"/>
      <c r="AA106" s="11"/>
      <c r="AB106" s="14"/>
      <c r="AC106" s="11"/>
      <c r="AD106" s="14"/>
      <c r="AE106" s="11"/>
    </row>
    <row r="107" spans="1:31" ht="21.75" customHeight="1" x14ac:dyDescent="0.2">
      <c r="B107" s="45" t="s">
        <v>48</v>
      </c>
      <c r="C107" s="14"/>
      <c r="D107" s="14"/>
      <c r="E107" s="14"/>
      <c r="F107" s="14"/>
      <c r="G107" s="11"/>
      <c r="H107" s="14"/>
      <c r="I107" s="11"/>
      <c r="J107" s="9">
        <f>SUM(J108)</f>
        <v>590000</v>
      </c>
      <c r="K107" s="10">
        <f t="shared" si="134"/>
        <v>590000</v>
      </c>
      <c r="L107" s="9">
        <f>SUM(L108)</f>
        <v>-330000</v>
      </c>
      <c r="M107" s="10">
        <f t="shared" si="135"/>
        <v>260000</v>
      </c>
      <c r="N107" s="14"/>
      <c r="O107" s="14"/>
      <c r="P107" s="14"/>
      <c r="Q107" s="14"/>
      <c r="R107" s="14"/>
      <c r="S107" s="14"/>
      <c r="T107" s="9"/>
      <c r="U107" s="9"/>
      <c r="V107" s="14"/>
      <c r="W107" s="14"/>
      <c r="X107" s="14"/>
      <c r="Y107" s="11"/>
      <c r="Z107" s="14"/>
      <c r="AA107" s="11"/>
      <c r="AB107" s="14"/>
      <c r="AC107" s="11"/>
      <c r="AD107" s="14"/>
      <c r="AE107" s="11"/>
    </row>
    <row r="108" spans="1:31" ht="97.9" customHeight="1" x14ac:dyDescent="0.2">
      <c r="B108" s="4" t="s">
        <v>155</v>
      </c>
      <c r="C108" s="27"/>
      <c r="D108" s="14"/>
      <c r="E108" s="14"/>
      <c r="F108" s="14"/>
      <c r="G108" s="11"/>
      <c r="H108" s="14"/>
      <c r="I108" s="11"/>
      <c r="J108" s="14">
        <v>590000</v>
      </c>
      <c r="K108" s="11">
        <f t="shared" si="134"/>
        <v>590000</v>
      </c>
      <c r="L108" s="14">
        <v>-330000</v>
      </c>
      <c r="M108" s="11">
        <f t="shared" si="135"/>
        <v>260000</v>
      </c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1"/>
      <c r="Z108" s="14"/>
      <c r="AA108" s="11"/>
      <c r="AB108" s="14"/>
      <c r="AC108" s="11"/>
      <c r="AD108" s="14"/>
      <c r="AE108" s="11"/>
    </row>
    <row r="109" spans="1:31" ht="19.5" customHeight="1" x14ac:dyDescent="0.2">
      <c r="B109" s="46" t="s">
        <v>52</v>
      </c>
      <c r="C109" s="14"/>
      <c r="D109" s="14"/>
      <c r="E109" s="14"/>
      <c r="F109" s="14"/>
      <c r="G109" s="11"/>
      <c r="H109" s="14"/>
      <c r="I109" s="11"/>
      <c r="J109" s="9">
        <f>SUM(J110)</f>
        <v>800000</v>
      </c>
      <c r="K109" s="10">
        <f t="shared" si="134"/>
        <v>800000</v>
      </c>
      <c r="L109" s="9">
        <f>SUM(L110)</f>
        <v>870000</v>
      </c>
      <c r="M109" s="10">
        <f t="shared" si="135"/>
        <v>1670000</v>
      </c>
      <c r="N109" s="14"/>
      <c r="O109" s="14"/>
      <c r="P109" s="14"/>
      <c r="Q109" s="14"/>
      <c r="R109" s="14"/>
      <c r="S109" s="14"/>
      <c r="T109" s="9"/>
      <c r="U109" s="9"/>
      <c r="V109" s="14"/>
      <c r="W109" s="14"/>
      <c r="X109" s="14"/>
      <c r="Y109" s="11"/>
      <c r="Z109" s="14"/>
      <c r="AA109" s="11"/>
      <c r="AB109" s="14"/>
      <c r="AC109" s="11"/>
      <c r="AD109" s="14"/>
      <c r="AE109" s="11"/>
    </row>
    <row r="110" spans="1:31" ht="37.5" customHeight="1" x14ac:dyDescent="0.2">
      <c r="B110" s="4" t="s">
        <v>138</v>
      </c>
      <c r="C110" s="27"/>
      <c r="D110" s="14"/>
      <c r="E110" s="14"/>
      <c r="F110" s="14"/>
      <c r="G110" s="11"/>
      <c r="H110" s="14"/>
      <c r="I110" s="11"/>
      <c r="J110" s="14">
        <v>800000</v>
      </c>
      <c r="K110" s="11">
        <f t="shared" si="134"/>
        <v>800000</v>
      </c>
      <c r="L110" s="14">
        <v>870000</v>
      </c>
      <c r="M110" s="11">
        <f t="shared" si="135"/>
        <v>1670000</v>
      </c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1"/>
      <c r="Z110" s="14"/>
      <c r="AA110" s="11"/>
      <c r="AB110" s="14"/>
      <c r="AC110" s="11"/>
      <c r="AD110" s="14"/>
      <c r="AE110" s="11"/>
    </row>
    <row r="111" spans="1:31" s="30" customFormat="1" ht="19.5" hidden="1" customHeight="1" x14ac:dyDescent="0.2">
      <c r="A111" s="35"/>
      <c r="B111" s="28" t="s">
        <v>53</v>
      </c>
      <c r="C111" s="9"/>
      <c r="D111" s="9"/>
      <c r="E111" s="9"/>
      <c r="F111" s="9"/>
      <c r="G111" s="10"/>
      <c r="H111" s="9"/>
      <c r="I111" s="10"/>
      <c r="J111" s="9">
        <f>SUM(J112:J113)</f>
        <v>0</v>
      </c>
      <c r="K111" s="10">
        <f t="shared" si="134"/>
        <v>0</v>
      </c>
      <c r="L111" s="9">
        <f>SUM(L112:L113)</f>
        <v>0</v>
      </c>
      <c r="M111" s="10">
        <f t="shared" si="135"/>
        <v>0</v>
      </c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10"/>
      <c r="Z111" s="9"/>
      <c r="AA111" s="10"/>
      <c r="AB111" s="9"/>
      <c r="AC111" s="10"/>
      <c r="AD111" s="9"/>
      <c r="AE111" s="10"/>
    </row>
    <row r="112" spans="1:31" ht="64.150000000000006" hidden="1" customHeight="1" x14ac:dyDescent="0.2">
      <c r="B112" s="4" t="s">
        <v>96</v>
      </c>
      <c r="C112" s="14"/>
      <c r="D112" s="14"/>
      <c r="E112" s="14"/>
      <c r="F112" s="14"/>
      <c r="G112" s="11"/>
      <c r="H112" s="14"/>
      <c r="I112" s="11"/>
      <c r="J112" s="14" t="s">
        <v>98</v>
      </c>
      <c r="K112" s="11"/>
      <c r="L112" s="14" t="s">
        <v>98</v>
      </c>
      <c r="M112" s="11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1"/>
      <c r="Z112" s="14"/>
      <c r="AA112" s="11"/>
      <c r="AB112" s="14"/>
      <c r="AC112" s="11"/>
      <c r="AD112" s="14"/>
      <c r="AE112" s="11"/>
    </row>
    <row r="113" spans="1:31" ht="70.5" hidden="1" customHeight="1" x14ac:dyDescent="0.2">
      <c r="B113" s="4" t="s">
        <v>97</v>
      </c>
      <c r="C113" s="14"/>
      <c r="D113" s="14"/>
      <c r="E113" s="14"/>
      <c r="F113" s="14"/>
      <c r="G113" s="11"/>
      <c r="H113" s="14"/>
      <c r="I113" s="11"/>
      <c r="J113" s="14"/>
      <c r="K113" s="11">
        <f t="shared" si="134"/>
        <v>0</v>
      </c>
      <c r="L113" s="14"/>
      <c r="M113" s="11">
        <f t="shared" ref="M113" si="137">K113+L113</f>
        <v>0</v>
      </c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1"/>
      <c r="Z113" s="14"/>
      <c r="AA113" s="11"/>
      <c r="AB113" s="14"/>
      <c r="AC113" s="11"/>
      <c r="AD113" s="14"/>
      <c r="AE113" s="11"/>
    </row>
    <row r="114" spans="1:31" ht="24" customHeight="1" x14ac:dyDescent="0.2">
      <c r="B114" s="52" t="s">
        <v>110</v>
      </c>
      <c r="C114" s="14"/>
      <c r="D114" s="14"/>
      <c r="E114" s="14"/>
      <c r="F114" s="14"/>
      <c r="G114" s="11"/>
      <c r="H114" s="14"/>
      <c r="I114" s="10">
        <f>I115+I118</f>
        <v>648819530</v>
      </c>
      <c r="J114" s="10">
        <f t="shared" ref="J114:AC114" si="138">J115+J118</f>
        <v>345000000</v>
      </c>
      <c r="K114" s="10">
        <f>K115+K118</f>
        <v>993819530</v>
      </c>
      <c r="L114" s="10">
        <f t="shared" ref="L114" si="139">L115+L118</f>
        <v>-2641550</v>
      </c>
      <c r="M114" s="10">
        <f>M115+M118</f>
        <v>991177980</v>
      </c>
      <c r="N114" s="10">
        <f t="shared" si="138"/>
        <v>0</v>
      </c>
      <c r="O114" s="10">
        <f t="shared" si="138"/>
        <v>313610011</v>
      </c>
      <c r="P114" s="10">
        <f t="shared" si="138"/>
        <v>313610011</v>
      </c>
      <c r="Q114" s="10">
        <f t="shared" si="138"/>
        <v>0</v>
      </c>
      <c r="R114" s="10">
        <f t="shared" si="138"/>
        <v>642860965</v>
      </c>
      <c r="S114" s="10">
        <f t="shared" si="138"/>
        <v>0</v>
      </c>
      <c r="T114" s="10">
        <f t="shared" si="138"/>
        <v>642860965</v>
      </c>
      <c r="U114" s="10">
        <f t="shared" ref="U114:V114" si="140">U115+U118</f>
        <v>0</v>
      </c>
      <c r="V114" s="10">
        <f t="shared" si="140"/>
        <v>642860965</v>
      </c>
      <c r="W114" s="10">
        <f t="shared" si="138"/>
        <v>0</v>
      </c>
      <c r="X114" s="10">
        <f t="shared" si="138"/>
        <v>229132296</v>
      </c>
      <c r="Y114" s="10">
        <f t="shared" si="138"/>
        <v>229132296</v>
      </c>
      <c r="Z114" s="10">
        <f t="shared" si="138"/>
        <v>0</v>
      </c>
      <c r="AA114" s="10">
        <f t="shared" si="138"/>
        <v>229132296</v>
      </c>
      <c r="AB114" s="10">
        <f t="shared" si="138"/>
        <v>0</v>
      </c>
      <c r="AC114" s="10">
        <f t="shared" si="138"/>
        <v>229132296</v>
      </c>
      <c r="AD114" s="10">
        <f t="shared" ref="AD114:AE114" si="141">AD115+AD118</f>
        <v>0</v>
      </c>
      <c r="AE114" s="10">
        <f t="shared" si="141"/>
        <v>229132296</v>
      </c>
    </row>
    <row r="115" spans="1:31" s="20" customFormat="1" ht="92.45" hidden="1" customHeight="1" x14ac:dyDescent="0.2">
      <c r="A115" s="17" t="s">
        <v>4</v>
      </c>
      <c r="B115" s="13" t="s">
        <v>118</v>
      </c>
      <c r="C115" s="10"/>
      <c r="D115" s="10"/>
      <c r="E115" s="10">
        <f t="shared" ref="E115:E116" si="142">C115+D115</f>
        <v>0</v>
      </c>
      <c r="F115" s="10">
        <v>201524050</v>
      </c>
      <c r="G115" s="10">
        <f t="shared" ref="G115:G116" si="143">E115+F115</f>
        <v>201524050</v>
      </c>
      <c r="H115" s="10"/>
      <c r="I115" s="10">
        <f>I116+I117</f>
        <v>648819530</v>
      </c>
      <c r="J115" s="10"/>
      <c r="K115" s="10">
        <f>I115+J115</f>
        <v>648819530</v>
      </c>
      <c r="L115" s="10"/>
      <c r="M115" s="10">
        <f>K115+L115</f>
        <v>648819530</v>
      </c>
      <c r="N115" s="9"/>
      <c r="O115" s="10">
        <v>313610011</v>
      </c>
      <c r="P115" s="9">
        <f>N115+O115</f>
        <v>313610011</v>
      </c>
      <c r="Q115" s="10"/>
      <c r="R115" s="10">
        <f>R116+R117</f>
        <v>642860965</v>
      </c>
      <c r="S115" s="10">
        <f t="shared" ref="S115:AC115" si="144">S116+S117</f>
        <v>0</v>
      </c>
      <c r="T115" s="10">
        <f t="shared" si="144"/>
        <v>642860965</v>
      </c>
      <c r="U115" s="10">
        <f t="shared" ref="U115:V115" si="145">U116+U117</f>
        <v>0</v>
      </c>
      <c r="V115" s="10">
        <f t="shared" si="145"/>
        <v>642860965</v>
      </c>
      <c r="W115" s="10">
        <f t="shared" si="144"/>
        <v>0</v>
      </c>
      <c r="X115" s="10">
        <f t="shared" si="144"/>
        <v>229132296</v>
      </c>
      <c r="Y115" s="10">
        <f t="shared" si="144"/>
        <v>229132296</v>
      </c>
      <c r="Z115" s="10">
        <f t="shared" si="144"/>
        <v>0</v>
      </c>
      <c r="AA115" s="10">
        <f t="shared" si="144"/>
        <v>229132296</v>
      </c>
      <c r="AB115" s="10">
        <f t="shared" si="144"/>
        <v>0</v>
      </c>
      <c r="AC115" s="10">
        <f t="shared" si="144"/>
        <v>229132296</v>
      </c>
      <c r="AD115" s="10">
        <f t="shared" ref="AD115:AE115" si="146">AD116+AD117</f>
        <v>0</v>
      </c>
      <c r="AE115" s="10">
        <f t="shared" si="146"/>
        <v>229132296</v>
      </c>
    </row>
    <row r="116" spans="1:31" s="20" customFormat="1" ht="55.5" hidden="1" customHeight="1" x14ac:dyDescent="0.2">
      <c r="A116" s="17" t="s">
        <v>6</v>
      </c>
      <c r="B116" s="44" t="s">
        <v>119</v>
      </c>
      <c r="C116" s="11"/>
      <c r="D116" s="11"/>
      <c r="E116" s="11">
        <f t="shared" si="142"/>
        <v>0</v>
      </c>
      <c r="F116" s="11">
        <v>447295480</v>
      </c>
      <c r="G116" s="11">
        <f t="shared" si="143"/>
        <v>447295480</v>
      </c>
      <c r="H116" s="11"/>
      <c r="I116" s="11">
        <v>201524050</v>
      </c>
      <c r="J116" s="11"/>
      <c r="K116" s="11">
        <f t="shared" ref="K116" si="147">I116+J116</f>
        <v>201524050</v>
      </c>
      <c r="L116" s="11"/>
      <c r="M116" s="11">
        <f t="shared" ref="M116" si="148">K116+L116</f>
        <v>201524050</v>
      </c>
      <c r="N116" s="11"/>
      <c r="O116" s="11">
        <v>329250954</v>
      </c>
      <c r="P116" s="14">
        <f>N116+O116</f>
        <v>329250954</v>
      </c>
      <c r="Q116" s="11"/>
      <c r="R116" s="14">
        <v>313610011</v>
      </c>
      <c r="S116" s="11"/>
      <c r="T116" s="14">
        <f>R116+S116</f>
        <v>313610011</v>
      </c>
      <c r="U116" s="11"/>
      <c r="V116" s="14">
        <f>T116+U116</f>
        <v>313610011</v>
      </c>
      <c r="W116" s="14"/>
      <c r="X116" s="14"/>
      <c r="Y116" s="11"/>
      <c r="Z116" s="14"/>
      <c r="AA116" s="11">
        <f>Y116+Z116</f>
        <v>0</v>
      </c>
      <c r="AB116" s="14"/>
      <c r="AC116" s="11">
        <f>AA116+AB116</f>
        <v>0</v>
      </c>
      <c r="AD116" s="14"/>
      <c r="AE116" s="11">
        <f>AC116+AD116</f>
        <v>0</v>
      </c>
    </row>
    <row r="117" spans="1:31" s="20" customFormat="1" ht="78" hidden="1" customHeight="1" x14ac:dyDescent="0.2">
      <c r="A117" s="17"/>
      <c r="B117" s="44" t="s">
        <v>120</v>
      </c>
      <c r="C117" s="11"/>
      <c r="D117" s="11"/>
      <c r="E117" s="11"/>
      <c r="F117" s="11"/>
      <c r="G117" s="11"/>
      <c r="H117" s="11"/>
      <c r="I117" s="11">
        <v>447295480</v>
      </c>
      <c r="J117" s="11"/>
      <c r="K117" s="11">
        <v>447295480</v>
      </c>
      <c r="L117" s="11"/>
      <c r="M117" s="11">
        <v>447295480</v>
      </c>
      <c r="N117" s="11"/>
      <c r="O117" s="11">
        <v>329250954</v>
      </c>
      <c r="P117" s="14">
        <f>N117+O117</f>
        <v>329250954</v>
      </c>
      <c r="Q117" s="11"/>
      <c r="R117" s="14">
        <f>P117+Q117</f>
        <v>329250954</v>
      </c>
      <c r="S117" s="11"/>
      <c r="T117" s="14">
        <f>R117+S117</f>
        <v>329250954</v>
      </c>
      <c r="U117" s="11"/>
      <c r="V117" s="14">
        <f>T117+U117</f>
        <v>329250954</v>
      </c>
      <c r="W117" s="14"/>
      <c r="X117" s="14">
        <v>229132296</v>
      </c>
      <c r="Y117" s="11">
        <f>W117+X117</f>
        <v>229132296</v>
      </c>
      <c r="Z117" s="14"/>
      <c r="AA117" s="11">
        <f>Y117+Z117</f>
        <v>229132296</v>
      </c>
      <c r="AB117" s="14"/>
      <c r="AC117" s="11">
        <f>AA117+AB117</f>
        <v>229132296</v>
      </c>
      <c r="AD117" s="14"/>
      <c r="AE117" s="11">
        <f>AC117+AD117</f>
        <v>229132296</v>
      </c>
    </row>
    <row r="118" spans="1:31" s="30" customFormat="1" ht="50.45" customHeight="1" x14ac:dyDescent="0.2">
      <c r="A118" s="17"/>
      <c r="B118" s="8" t="s">
        <v>111</v>
      </c>
      <c r="C118" s="9">
        <f t="shared" ref="C118:I118" si="149">SUM(C120:C138)</f>
        <v>0</v>
      </c>
      <c r="D118" s="9">
        <f t="shared" si="149"/>
        <v>0</v>
      </c>
      <c r="E118" s="9">
        <f t="shared" si="149"/>
        <v>0</v>
      </c>
      <c r="F118" s="9">
        <f t="shared" si="149"/>
        <v>0</v>
      </c>
      <c r="G118" s="9">
        <f t="shared" si="149"/>
        <v>0</v>
      </c>
      <c r="H118" s="9">
        <f t="shared" si="149"/>
        <v>0</v>
      </c>
      <c r="I118" s="9">
        <f t="shared" si="149"/>
        <v>0</v>
      </c>
      <c r="J118" s="9">
        <f>SUM(J120:J138)</f>
        <v>345000000</v>
      </c>
      <c r="K118" s="9">
        <f>K119+K121+K124+K127+K129+K131+K135+K137+K133</f>
        <v>345000000</v>
      </c>
      <c r="L118" s="9">
        <f t="shared" ref="L118:M118" si="150">L119+L121+L124+L127+L129+L131+L135+L137+L133</f>
        <v>-2641550</v>
      </c>
      <c r="M118" s="9">
        <f t="shared" si="150"/>
        <v>342358450</v>
      </c>
      <c r="N118" s="9">
        <f t="shared" ref="N118:T118" si="151">SUM(N120:N138)</f>
        <v>0</v>
      </c>
      <c r="O118" s="9">
        <f t="shared" si="151"/>
        <v>0</v>
      </c>
      <c r="P118" s="9">
        <f t="shared" si="151"/>
        <v>0</v>
      </c>
      <c r="Q118" s="9">
        <f t="shared" si="151"/>
        <v>0</v>
      </c>
      <c r="R118" s="9">
        <f t="shared" si="151"/>
        <v>0</v>
      </c>
      <c r="S118" s="9">
        <f t="shared" si="151"/>
        <v>0</v>
      </c>
      <c r="T118" s="9">
        <f t="shared" si="151"/>
        <v>0</v>
      </c>
      <c r="U118" s="9">
        <f t="shared" ref="U118:V118" si="152">SUM(U120:U138)</f>
        <v>0</v>
      </c>
      <c r="V118" s="9">
        <f t="shared" si="152"/>
        <v>0</v>
      </c>
      <c r="W118" s="9">
        <f t="shared" ref="W118:AC118" si="153">SUM(W120:W138)</f>
        <v>0</v>
      </c>
      <c r="X118" s="9">
        <f t="shared" si="153"/>
        <v>0</v>
      </c>
      <c r="Y118" s="9">
        <f t="shared" si="153"/>
        <v>0</v>
      </c>
      <c r="Z118" s="9">
        <f t="shared" si="153"/>
        <v>0</v>
      </c>
      <c r="AA118" s="9">
        <f t="shared" si="153"/>
        <v>0</v>
      </c>
      <c r="AB118" s="9">
        <f t="shared" si="153"/>
        <v>0</v>
      </c>
      <c r="AC118" s="9">
        <f t="shared" si="153"/>
        <v>0</v>
      </c>
      <c r="AD118" s="9">
        <f t="shared" ref="AD118:AE118" si="154">SUM(AD120:AD138)</f>
        <v>0</v>
      </c>
      <c r="AE118" s="9">
        <f t="shared" si="154"/>
        <v>0</v>
      </c>
    </row>
    <row r="119" spans="1:31" s="30" customFormat="1" hidden="1" x14ac:dyDescent="0.2">
      <c r="A119" s="31"/>
      <c r="B119" s="8" t="s">
        <v>151</v>
      </c>
      <c r="C119" s="9"/>
      <c r="D119" s="9"/>
      <c r="E119" s="9"/>
      <c r="F119" s="9"/>
      <c r="G119" s="9"/>
      <c r="H119" s="9"/>
      <c r="I119" s="9"/>
      <c r="J119" s="9"/>
      <c r="K119" s="9">
        <f>K120</f>
        <v>41527400</v>
      </c>
      <c r="L119" s="9">
        <f t="shared" ref="L119:M119" si="155">L120</f>
        <v>0</v>
      </c>
      <c r="M119" s="9">
        <f t="shared" si="155"/>
        <v>41527400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s="30" customFormat="1" ht="64.900000000000006" hidden="1" customHeight="1" x14ac:dyDescent="0.2">
      <c r="A120" s="31"/>
      <c r="B120" s="15" t="s">
        <v>112</v>
      </c>
      <c r="C120" s="14"/>
      <c r="D120" s="14"/>
      <c r="E120" s="14"/>
      <c r="F120" s="14"/>
      <c r="G120" s="14"/>
      <c r="H120" s="14"/>
      <c r="I120" s="14"/>
      <c r="J120" s="14">
        <v>41527400</v>
      </c>
      <c r="K120" s="11">
        <f t="shared" ref="K120:K138" si="156">I120+J120</f>
        <v>41527400</v>
      </c>
      <c r="L120" s="14"/>
      <c r="M120" s="11">
        <f t="shared" ref="M120:M138" si="157">K120+L120</f>
        <v>41527400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s="30" customFormat="1" hidden="1" x14ac:dyDescent="0.2">
      <c r="A121" s="31"/>
      <c r="B121" s="8" t="s">
        <v>152</v>
      </c>
      <c r="C121" s="9"/>
      <c r="D121" s="9"/>
      <c r="E121" s="9"/>
      <c r="F121" s="9"/>
      <c r="G121" s="9"/>
      <c r="H121" s="9"/>
      <c r="I121" s="9"/>
      <c r="J121" s="9"/>
      <c r="K121" s="9">
        <f>K122+K123</f>
        <v>58409600</v>
      </c>
      <c r="L121" s="9">
        <f t="shared" ref="L121:M121" si="158">L122+L123</f>
        <v>0</v>
      </c>
      <c r="M121" s="9">
        <f t="shared" si="158"/>
        <v>58409600</v>
      </c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s="30" customFormat="1" ht="48.6" hidden="1" customHeight="1" x14ac:dyDescent="0.2">
      <c r="A122" s="35"/>
      <c r="B122" s="15" t="s">
        <v>153</v>
      </c>
      <c r="C122" s="14"/>
      <c r="D122" s="14"/>
      <c r="E122" s="14"/>
      <c r="F122" s="14"/>
      <c r="G122" s="14"/>
      <c r="H122" s="14"/>
      <c r="I122" s="14"/>
      <c r="J122" s="14">
        <v>46065600</v>
      </c>
      <c r="K122" s="11">
        <f t="shared" si="156"/>
        <v>46065600</v>
      </c>
      <c r="L122" s="14"/>
      <c r="M122" s="11">
        <f t="shared" si="157"/>
        <v>46065600</v>
      </c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31" s="30" customFormat="1" ht="56.25" hidden="1" customHeight="1" x14ac:dyDescent="0.2">
      <c r="A123" s="35"/>
      <c r="B123" s="15" t="s">
        <v>139</v>
      </c>
      <c r="C123" s="14"/>
      <c r="D123" s="14"/>
      <c r="E123" s="14"/>
      <c r="F123" s="14"/>
      <c r="G123" s="14"/>
      <c r="H123" s="14"/>
      <c r="I123" s="14"/>
      <c r="J123" s="14">
        <v>12344000</v>
      </c>
      <c r="K123" s="11">
        <f t="shared" si="156"/>
        <v>12344000</v>
      </c>
      <c r="L123" s="14"/>
      <c r="M123" s="11">
        <f t="shared" si="157"/>
        <v>12344000</v>
      </c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31" s="30" customFormat="1" x14ac:dyDescent="0.2">
      <c r="A124" s="35"/>
      <c r="B124" s="45" t="s">
        <v>45</v>
      </c>
      <c r="C124" s="14"/>
      <c r="D124" s="14"/>
      <c r="E124" s="14"/>
      <c r="F124" s="14"/>
      <c r="G124" s="11"/>
      <c r="H124" s="14"/>
      <c r="I124" s="11"/>
      <c r="J124" s="9"/>
      <c r="K124" s="10">
        <f>K125+K126</f>
        <v>67000000</v>
      </c>
      <c r="L124" s="10">
        <f>L125+L126</f>
        <v>-3333670</v>
      </c>
      <c r="M124" s="10">
        <f t="shared" ref="M124" si="159">M125+M126</f>
        <v>63666330</v>
      </c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31" s="30" customFormat="1" ht="39.75" customHeight="1" x14ac:dyDescent="0.2">
      <c r="A125" s="35"/>
      <c r="B125" s="15" t="s">
        <v>145</v>
      </c>
      <c r="C125" s="14"/>
      <c r="D125" s="14"/>
      <c r="E125" s="14"/>
      <c r="F125" s="14"/>
      <c r="G125" s="14"/>
      <c r="H125" s="14"/>
      <c r="I125" s="14"/>
      <c r="J125" s="14">
        <v>52000000</v>
      </c>
      <c r="K125" s="11">
        <f t="shared" si="156"/>
        <v>52000000</v>
      </c>
      <c r="L125" s="14">
        <v>11666330</v>
      </c>
      <c r="M125" s="11">
        <f t="shared" si="157"/>
        <v>63666330</v>
      </c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31" s="30" customFormat="1" ht="18.75" customHeight="1" x14ac:dyDescent="0.2">
      <c r="A126" s="35"/>
      <c r="B126" s="15" t="s">
        <v>146</v>
      </c>
      <c r="C126" s="14"/>
      <c r="D126" s="14"/>
      <c r="E126" s="14"/>
      <c r="F126" s="14"/>
      <c r="G126" s="14"/>
      <c r="H126" s="14"/>
      <c r="I126" s="14"/>
      <c r="J126" s="14">
        <v>15000000</v>
      </c>
      <c r="K126" s="11">
        <f t="shared" si="156"/>
        <v>15000000</v>
      </c>
      <c r="L126" s="14">
        <v>-15000000</v>
      </c>
      <c r="M126" s="11">
        <f t="shared" si="157"/>
        <v>0</v>
      </c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31" s="30" customFormat="1" x14ac:dyDescent="0.2">
      <c r="A127" s="35"/>
      <c r="B127" s="45" t="s">
        <v>143</v>
      </c>
      <c r="C127" s="14"/>
      <c r="D127" s="14"/>
      <c r="E127" s="14"/>
      <c r="F127" s="14"/>
      <c r="G127" s="11"/>
      <c r="H127" s="14"/>
      <c r="I127" s="11"/>
      <c r="J127" s="9"/>
      <c r="K127" s="10">
        <f>K128</f>
        <v>5000000</v>
      </c>
      <c r="L127" s="10">
        <f t="shared" ref="L127:M127" si="160">L128</f>
        <v>-5000000</v>
      </c>
      <c r="M127" s="10">
        <f t="shared" si="160"/>
        <v>0</v>
      </c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</row>
    <row r="128" spans="1:31" s="30" customFormat="1" ht="33" customHeight="1" x14ac:dyDescent="0.2">
      <c r="A128" s="35"/>
      <c r="B128" s="15" t="s">
        <v>147</v>
      </c>
      <c r="C128" s="14"/>
      <c r="D128" s="14"/>
      <c r="E128" s="14"/>
      <c r="F128" s="14"/>
      <c r="G128" s="14"/>
      <c r="H128" s="14"/>
      <c r="I128" s="14"/>
      <c r="J128" s="14">
        <v>5000000</v>
      </c>
      <c r="K128" s="11">
        <f t="shared" si="156"/>
        <v>5000000</v>
      </c>
      <c r="L128" s="14">
        <v>-5000000</v>
      </c>
      <c r="M128" s="11">
        <f t="shared" si="157"/>
        <v>0</v>
      </c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</row>
    <row r="129" spans="1:31" s="30" customFormat="1" x14ac:dyDescent="0.2">
      <c r="A129" s="35"/>
      <c r="B129" s="45" t="s">
        <v>94</v>
      </c>
      <c r="C129" s="14"/>
      <c r="D129" s="14"/>
      <c r="E129" s="14"/>
      <c r="F129" s="14"/>
      <c r="G129" s="11"/>
      <c r="H129" s="14"/>
      <c r="I129" s="11"/>
      <c r="J129" s="9"/>
      <c r="K129" s="10">
        <f>K130</f>
        <v>40000000</v>
      </c>
      <c r="L129" s="10">
        <f t="shared" ref="L129:M129" si="161">L130</f>
        <v>22287000</v>
      </c>
      <c r="M129" s="10">
        <f t="shared" si="161"/>
        <v>62287000</v>
      </c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</row>
    <row r="130" spans="1:31" s="30" customFormat="1" ht="32.450000000000003" customHeight="1" x14ac:dyDescent="0.2">
      <c r="A130" s="35"/>
      <c r="B130" s="15" t="s">
        <v>148</v>
      </c>
      <c r="C130" s="14"/>
      <c r="D130" s="14"/>
      <c r="E130" s="14"/>
      <c r="F130" s="14"/>
      <c r="G130" s="14"/>
      <c r="H130" s="14"/>
      <c r="I130" s="14"/>
      <c r="J130" s="14">
        <v>40000000</v>
      </c>
      <c r="K130" s="11">
        <f t="shared" si="156"/>
        <v>40000000</v>
      </c>
      <c r="L130" s="14">
        <v>22287000</v>
      </c>
      <c r="M130" s="11">
        <f t="shared" si="157"/>
        <v>62287000</v>
      </c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</row>
    <row r="131" spans="1:31" s="30" customFormat="1" x14ac:dyDescent="0.2">
      <c r="A131" s="35"/>
      <c r="B131" s="45" t="s">
        <v>95</v>
      </c>
      <c r="C131" s="14"/>
      <c r="D131" s="14"/>
      <c r="E131" s="14"/>
      <c r="F131" s="14"/>
      <c r="G131" s="11"/>
      <c r="H131" s="14"/>
      <c r="I131" s="11"/>
      <c r="J131" s="9"/>
      <c r="K131" s="10">
        <f>K132</f>
        <v>48000000</v>
      </c>
      <c r="L131" s="10">
        <f t="shared" ref="L131:M131" si="162">L132</f>
        <v>2030120</v>
      </c>
      <c r="M131" s="10">
        <f t="shared" si="162"/>
        <v>50030120</v>
      </c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</row>
    <row r="132" spans="1:31" s="30" customFormat="1" ht="19.5" customHeight="1" x14ac:dyDescent="0.2">
      <c r="A132" s="35"/>
      <c r="B132" s="15" t="s">
        <v>149</v>
      </c>
      <c r="C132" s="14"/>
      <c r="D132" s="14"/>
      <c r="E132" s="14"/>
      <c r="F132" s="14"/>
      <c r="G132" s="14"/>
      <c r="H132" s="14"/>
      <c r="I132" s="11">
        <f t="shared" ref="I132" si="163">G132+H132</f>
        <v>0</v>
      </c>
      <c r="J132" s="14">
        <v>48000000</v>
      </c>
      <c r="K132" s="11">
        <f t="shared" si="156"/>
        <v>48000000</v>
      </c>
      <c r="L132" s="14">
        <v>2030120</v>
      </c>
      <c r="M132" s="11">
        <f t="shared" si="157"/>
        <v>50030120</v>
      </c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</row>
    <row r="133" spans="1:31" s="30" customFormat="1" ht="19.5" hidden="1" customHeight="1" x14ac:dyDescent="0.2">
      <c r="A133" s="35"/>
      <c r="B133" s="45" t="s">
        <v>101</v>
      </c>
      <c r="C133" s="14"/>
      <c r="D133" s="14"/>
      <c r="E133" s="14"/>
      <c r="F133" s="14"/>
      <c r="G133" s="11"/>
      <c r="H133" s="14"/>
      <c r="I133" s="11"/>
      <c r="J133" s="9"/>
      <c r="K133" s="10">
        <f>K134</f>
        <v>36438000</v>
      </c>
      <c r="L133" s="10">
        <f t="shared" ref="L133:M133" si="164">L134</f>
        <v>0</v>
      </c>
      <c r="M133" s="10">
        <f t="shared" si="164"/>
        <v>36438000</v>
      </c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</row>
    <row r="134" spans="1:31" s="30" customFormat="1" ht="31.15" hidden="1" customHeight="1" x14ac:dyDescent="0.2">
      <c r="A134" s="35"/>
      <c r="B134" s="15" t="s">
        <v>154</v>
      </c>
      <c r="C134" s="14"/>
      <c r="D134" s="14"/>
      <c r="E134" s="14"/>
      <c r="F134" s="14"/>
      <c r="G134" s="14"/>
      <c r="H134" s="14"/>
      <c r="I134" s="14"/>
      <c r="J134" s="14">
        <v>36438000</v>
      </c>
      <c r="K134" s="11">
        <f t="shared" si="156"/>
        <v>36438000</v>
      </c>
      <c r="L134" s="14"/>
      <c r="M134" s="11">
        <f t="shared" si="157"/>
        <v>36438000</v>
      </c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</row>
    <row r="135" spans="1:31" s="30" customFormat="1" x14ac:dyDescent="0.2">
      <c r="A135" s="35"/>
      <c r="B135" s="45" t="s">
        <v>144</v>
      </c>
      <c r="C135" s="14"/>
      <c r="D135" s="14"/>
      <c r="E135" s="14"/>
      <c r="F135" s="14"/>
      <c r="G135" s="11"/>
      <c r="H135" s="14"/>
      <c r="I135" s="11"/>
      <c r="J135" s="9"/>
      <c r="K135" s="10">
        <f>K136</f>
        <v>18625000</v>
      </c>
      <c r="L135" s="10">
        <f t="shared" ref="L135:M135" si="165">L136</f>
        <v>-18625000</v>
      </c>
      <c r="M135" s="10">
        <f t="shared" si="165"/>
        <v>0</v>
      </c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</row>
    <row r="136" spans="1:31" s="30" customFormat="1" ht="33" customHeight="1" x14ac:dyDescent="0.2">
      <c r="A136" s="35"/>
      <c r="B136" s="15" t="s">
        <v>140</v>
      </c>
      <c r="C136" s="14"/>
      <c r="D136" s="14"/>
      <c r="E136" s="14"/>
      <c r="F136" s="14"/>
      <c r="G136" s="14"/>
      <c r="H136" s="14"/>
      <c r="I136" s="11">
        <f t="shared" ref="I136:I138" si="166">G136+H136</f>
        <v>0</v>
      </c>
      <c r="J136" s="14">
        <v>18625000</v>
      </c>
      <c r="K136" s="11">
        <f t="shared" si="156"/>
        <v>18625000</v>
      </c>
      <c r="L136" s="14">
        <v>-18625000</v>
      </c>
      <c r="M136" s="11">
        <f t="shared" si="157"/>
        <v>0</v>
      </c>
      <c r="N136" s="14"/>
      <c r="O136" s="14"/>
      <c r="P136" s="29"/>
      <c r="Q136" s="14"/>
      <c r="R136" s="29"/>
      <c r="S136" s="14"/>
      <c r="T136" s="29"/>
      <c r="U136" s="14"/>
      <c r="V136" s="29"/>
      <c r="W136" s="14"/>
      <c r="X136" s="14"/>
      <c r="Y136" s="29"/>
      <c r="Z136" s="14"/>
      <c r="AA136" s="29"/>
      <c r="AB136" s="14"/>
      <c r="AC136" s="29"/>
      <c r="AD136" s="14"/>
      <c r="AE136" s="29"/>
    </row>
    <row r="137" spans="1:31" s="30" customFormat="1" hidden="1" x14ac:dyDescent="0.2">
      <c r="A137" s="35"/>
      <c r="B137" s="45" t="s">
        <v>53</v>
      </c>
      <c r="C137" s="14"/>
      <c r="D137" s="14"/>
      <c r="E137" s="14"/>
      <c r="F137" s="14"/>
      <c r="G137" s="11"/>
      <c r="H137" s="14"/>
      <c r="I137" s="11"/>
      <c r="J137" s="9"/>
      <c r="K137" s="10">
        <f>K138</f>
        <v>30000000</v>
      </c>
      <c r="L137" s="10">
        <f t="shared" ref="L137:M137" si="167">L138</f>
        <v>0</v>
      </c>
      <c r="M137" s="10">
        <f t="shared" si="167"/>
        <v>30000000</v>
      </c>
      <c r="N137" s="14"/>
      <c r="O137" s="14"/>
      <c r="P137" s="29"/>
      <c r="Q137" s="14"/>
      <c r="R137" s="29"/>
      <c r="S137" s="14"/>
      <c r="T137" s="29"/>
      <c r="U137" s="14"/>
      <c r="V137" s="29"/>
      <c r="W137" s="14"/>
      <c r="X137" s="14"/>
      <c r="Y137" s="29"/>
      <c r="Z137" s="14"/>
      <c r="AA137" s="29"/>
      <c r="AB137" s="14"/>
      <c r="AC137" s="29"/>
      <c r="AD137" s="14"/>
      <c r="AE137" s="29"/>
    </row>
    <row r="138" spans="1:31" s="30" customFormat="1" ht="32.450000000000003" hidden="1" customHeight="1" x14ac:dyDescent="0.2">
      <c r="A138" s="35"/>
      <c r="B138" s="15" t="s">
        <v>150</v>
      </c>
      <c r="C138" s="14"/>
      <c r="D138" s="14"/>
      <c r="E138" s="14"/>
      <c r="F138" s="14"/>
      <c r="G138" s="14"/>
      <c r="H138" s="14"/>
      <c r="I138" s="11">
        <f t="shared" si="166"/>
        <v>0</v>
      </c>
      <c r="J138" s="14">
        <v>30000000</v>
      </c>
      <c r="K138" s="11">
        <f t="shared" si="156"/>
        <v>30000000</v>
      </c>
      <c r="L138" s="14"/>
      <c r="M138" s="11">
        <f t="shared" si="157"/>
        <v>30000000</v>
      </c>
      <c r="N138" s="14"/>
      <c r="O138" s="14"/>
      <c r="P138" s="29"/>
      <c r="Q138" s="14"/>
      <c r="R138" s="29"/>
      <c r="S138" s="14"/>
      <c r="T138" s="29"/>
      <c r="U138" s="14"/>
      <c r="V138" s="29"/>
      <c r="W138" s="14"/>
      <c r="X138" s="14"/>
      <c r="Y138" s="29"/>
      <c r="Z138" s="14"/>
      <c r="AA138" s="29"/>
      <c r="AB138" s="14"/>
      <c r="AC138" s="29"/>
      <c r="AD138" s="14"/>
      <c r="AE138" s="29"/>
    </row>
    <row r="139" spans="1:31" s="30" customFormat="1" ht="18.600000000000001" hidden="1" customHeight="1" x14ac:dyDescent="0.2">
      <c r="A139" s="35"/>
      <c r="B139" s="15"/>
      <c r="C139" s="14"/>
      <c r="D139" s="14"/>
      <c r="E139" s="14"/>
      <c r="F139" s="14"/>
      <c r="G139" s="14"/>
      <c r="H139" s="14"/>
      <c r="I139" s="11"/>
      <c r="J139" s="14"/>
      <c r="K139" s="11"/>
      <c r="L139" s="14"/>
      <c r="M139" s="11"/>
      <c r="N139" s="14"/>
      <c r="O139" s="14"/>
      <c r="P139" s="29"/>
      <c r="Q139" s="14"/>
      <c r="R139" s="29"/>
      <c r="S139" s="14"/>
      <c r="T139" s="29"/>
      <c r="U139" s="14"/>
      <c r="V139" s="29"/>
      <c r="W139" s="14"/>
      <c r="X139" s="14"/>
      <c r="Y139" s="29"/>
      <c r="Z139" s="14"/>
      <c r="AA139" s="29"/>
      <c r="AB139" s="14"/>
      <c r="AC139" s="29"/>
      <c r="AD139" s="14"/>
      <c r="AE139" s="29"/>
    </row>
    <row r="140" spans="1:31" ht="18.75" customHeight="1" x14ac:dyDescent="0.2">
      <c r="B140" s="8" t="s">
        <v>55</v>
      </c>
      <c r="C140" s="9">
        <f t="shared" ref="C140:AC140" si="168">C17+C4</f>
        <v>0</v>
      </c>
      <c r="D140" s="9">
        <f t="shared" si="168"/>
        <v>97042322</v>
      </c>
      <c r="E140" s="9">
        <f t="shared" si="168"/>
        <v>97042322</v>
      </c>
      <c r="F140" s="9">
        <f t="shared" si="168"/>
        <v>469264389</v>
      </c>
      <c r="G140" s="9">
        <f t="shared" si="168"/>
        <v>566306711</v>
      </c>
      <c r="H140" s="9">
        <f t="shared" si="168"/>
        <v>0</v>
      </c>
      <c r="I140" s="9">
        <f t="shared" si="168"/>
        <v>1013602191</v>
      </c>
      <c r="J140" s="9">
        <f t="shared" si="168"/>
        <v>646722423</v>
      </c>
      <c r="K140" s="9">
        <f t="shared" si="168"/>
        <v>1660324614</v>
      </c>
      <c r="L140" s="9">
        <f t="shared" ref="L140:M140" si="169">L17+L4</f>
        <v>-2641550</v>
      </c>
      <c r="M140" s="9">
        <f t="shared" si="169"/>
        <v>1657683064</v>
      </c>
      <c r="N140" s="9">
        <f t="shared" si="168"/>
        <v>0</v>
      </c>
      <c r="O140" s="9">
        <f t="shared" si="168"/>
        <v>313610011</v>
      </c>
      <c r="P140" s="9">
        <f t="shared" si="168"/>
        <v>313610011</v>
      </c>
      <c r="Q140" s="9">
        <f t="shared" si="168"/>
        <v>0</v>
      </c>
      <c r="R140" s="9">
        <f t="shared" si="168"/>
        <v>642860965</v>
      </c>
      <c r="S140" s="9">
        <f t="shared" si="168"/>
        <v>0</v>
      </c>
      <c r="T140" s="9">
        <f t="shared" si="168"/>
        <v>642860965</v>
      </c>
      <c r="U140" s="9">
        <f t="shared" ref="U140:V140" si="170">U17+U4</f>
        <v>0</v>
      </c>
      <c r="V140" s="9">
        <f t="shared" si="170"/>
        <v>642860965</v>
      </c>
      <c r="W140" s="9">
        <f t="shared" si="168"/>
        <v>0</v>
      </c>
      <c r="X140" s="9">
        <f t="shared" si="168"/>
        <v>229132296</v>
      </c>
      <c r="Y140" s="9">
        <f t="shared" si="168"/>
        <v>229132296</v>
      </c>
      <c r="Z140" s="9">
        <f t="shared" si="168"/>
        <v>0</v>
      </c>
      <c r="AA140" s="9">
        <f t="shared" si="168"/>
        <v>229132296</v>
      </c>
      <c r="AB140" s="9">
        <f t="shared" si="168"/>
        <v>0</v>
      </c>
      <c r="AC140" s="9">
        <f t="shared" si="168"/>
        <v>229132296</v>
      </c>
      <c r="AD140" s="9">
        <f t="shared" ref="AD140:AE140" si="171">AD17+AD4</f>
        <v>0</v>
      </c>
      <c r="AE140" s="9">
        <f t="shared" si="171"/>
        <v>229132296</v>
      </c>
    </row>
    <row r="141" spans="1:31" x14ac:dyDescent="0.2">
      <c r="W141" s="25"/>
      <c r="X141" s="25"/>
      <c r="Z141" s="25"/>
      <c r="AB141" s="25"/>
      <c r="AD141" s="25"/>
    </row>
  </sheetData>
  <mergeCells count="1">
    <mergeCell ref="B1:AE1"/>
  </mergeCells>
  <phoneticPr fontId="0" type="noConversion"/>
  <pageMargins left="0.39370078740157483" right="0.39370078740157483" top="0.78740157480314965" bottom="0.39370078740157483" header="0.19685039370078741" footer="0"/>
  <pageSetup paperSize="9" scale="78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ФАИП 2013</vt:lpstr>
      <vt:lpstr>'ФАИП 2013'!Заголовки_для_печати</vt:lpstr>
      <vt:lpstr>'ФАИП 2013'!Область_печати</vt:lpstr>
    </vt:vector>
  </TitlesOfParts>
  <Company>Депатамент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Никитина Ирина Сергеевна</cp:lastModifiedBy>
  <cp:lastPrinted>2013-12-01T10:33:16Z</cp:lastPrinted>
  <dcterms:created xsi:type="dcterms:W3CDTF">2005-05-06T07:09:42Z</dcterms:created>
  <dcterms:modified xsi:type="dcterms:W3CDTF">2013-12-01T10:33:47Z</dcterms:modified>
</cp:coreProperties>
</file>