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0" windowWidth="11340" windowHeight="5490"/>
  </bookViews>
  <sheets>
    <sheet name="ФАИП 2013" sheetId="1" r:id="rId1"/>
  </sheets>
  <definedNames>
    <definedName name="_xlnm.Print_Titles" localSheetId="0">'ФАИП 2013'!$3:$3</definedName>
    <definedName name="_xlnm.Print_Area" localSheetId="0">'ФАИП 2013'!$B$1:$U$138</definedName>
  </definedNames>
  <calcPr calcId="145621"/>
</workbook>
</file>

<file path=xl/calcChain.xml><?xml version="1.0" encoding="utf-8"?>
<calcChain xmlns="http://schemas.openxmlformats.org/spreadsheetml/2006/main">
  <c r="C14" i="1" l="1"/>
  <c r="C6" i="1"/>
  <c r="D6" i="1" l="1"/>
  <c r="E6" i="1"/>
  <c r="F6" i="1"/>
  <c r="G6" i="1"/>
  <c r="I6" i="1"/>
  <c r="K6" i="1"/>
  <c r="M6" i="1"/>
  <c r="N6" i="1"/>
  <c r="O6" i="1"/>
  <c r="P6" i="1"/>
  <c r="R6" i="1"/>
  <c r="T6" i="1"/>
  <c r="H7" i="1"/>
  <c r="J7" i="1" s="1"/>
  <c r="Q7" i="1"/>
  <c r="Q6" i="1" s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C5" i="1" s="1"/>
  <c r="S7" i="1" l="1"/>
  <c r="S6" i="1" s="1"/>
  <c r="J6" i="1"/>
  <c r="L7" i="1"/>
  <c r="L6" i="1" s="1"/>
  <c r="H6" i="1"/>
  <c r="U7" i="1"/>
  <c r="U6" i="1" s="1"/>
  <c r="C114" i="1"/>
  <c r="C63" i="1" l="1"/>
  <c r="C61" i="1"/>
  <c r="C60" i="1" l="1"/>
  <c r="C136" i="1"/>
  <c r="C134" i="1"/>
  <c r="C132" i="1"/>
  <c r="C130" i="1"/>
  <c r="C128" i="1"/>
  <c r="C126" i="1"/>
  <c r="C123" i="1"/>
  <c r="C120" i="1"/>
  <c r="C118" i="1"/>
  <c r="C111" i="1"/>
  <c r="C109" i="1"/>
  <c r="C107" i="1"/>
  <c r="C104" i="1"/>
  <c r="C102" i="1"/>
  <c r="C100" i="1"/>
  <c r="C94" i="1"/>
  <c r="C90" i="1"/>
  <c r="C88" i="1"/>
  <c r="C86" i="1"/>
  <c r="C84" i="1"/>
  <c r="C81" i="1"/>
  <c r="C79" i="1"/>
  <c r="C77" i="1"/>
  <c r="C75" i="1"/>
  <c r="C73" i="1"/>
  <c r="C71" i="1"/>
  <c r="C69" i="1"/>
  <c r="C67" i="1"/>
  <c r="C50" i="1"/>
  <c r="C48" i="1"/>
  <c r="C15" i="1"/>
  <c r="C11" i="1"/>
  <c r="C10" i="1" s="1"/>
  <c r="C4" i="1" s="1"/>
  <c r="C47" i="1" l="1"/>
  <c r="C93" i="1"/>
  <c r="C92" i="1" s="1"/>
  <c r="C117" i="1"/>
  <c r="C66" i="1"/>
  <c r="C65" i="1" s="1"/>
  <c r="C138" i="1" l="1"/>
  <c r="U117" i="1"/>
  <c r="T117" i="1"/>
  <c r="T114" i="1"/>
  <c r="U90" i="1"/>
  <c r="U89" i="1" s="1"/>
  <c r="T90" i="1"/>
  <c r="U87" i="1"/>
  <c r="U85" i="1"/>
  <c r="U82" i="1"/>
  <c r="U81" i="1" s="1"/>
  <c r="T81" i="1"/>
  <c r="T66" i="1" s="1"/>
  <c r="T65" i="1" s="1"/>
  <c r="U76" i="1"/>
  <c r="U74" i="1"/>
  <c r="U72" i="1"/>
  <c r="U70" i="1"/>
  <c r="U68" i="1"/>
  <c r="U51" i="1"/>
  <c r="U49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5" i="1"/>
  <c r="T15" i="1"/>
  <c r="U11" i="1"/>
  <c r="T11" i="1"/>
  <c r="L117" i="1"/>
  <c r="K117" i="1"/>
  <c r="K114" i="1"/>
  <c r="L90" i="1"/>
  <c r="K90" i="1"/>
  <c r="L81" i="1"/>
  <c r="L66" i="1" s="1"/>
  <c r="L65" i="1" s="1"/>
  <c r="K81" i="1"/>
  <c r="K66" i="1"/>
  <c r="K65" i="1" s="1"/>
  <c r="L15" i="1"/>
  <c r="K15" i="1"/>
  <c r="L11" i="1"/>
  <c r="K11" i="1"/>
  <c r="K10" i="1" l="1"/>
  <c r="K4" i="1" s="1"/>
  <c r="T14" i="1"/>
  <c r="U48" i="1"/>
  <c r="U78" i="1"/>
  <c r="U80" i="1"/>
  <c r="U67" i="1" s="1"/>
  <c r="U66" i="1" s="1"/>
  <c r="U65" i="1" s="1"/>
  <c r="U64" i="1" s="1"/>
  <c r="T10" i="1"/>
  <c r="T4" i="1" s="1"/>
  <c r="T138" i="1" l="1"/>
  <c r="D15" i="1"/>
  <c r="E15" i="1"/>
  <c r="F15" i="1"/>
  <c r="G15" i="1"/>
  <c r="H15" i="1"/>
  <c r="I15" i="1"/>
  <c r="J15" i="1"/>
  <c r="M15" i="1"/>
  <c r="N15" i="1"/>
  <c r="P15" i="1"/>
  <c r="Q15" i="1"/>
  <c r="R15" i="1"/>
  <c r="S15" i="1"/>
  <c r="O16" i="1"/>
  <c r="O15" i="1" s="1"/>
  <c r="O116" i="1"/>
  <c r="Q116" i="1" s="1"/>
  <c r="F116" i="1"/>
  <c r="H116" i="1" s="1"/>
  <c r="Q115" i="1"/>
  <c r="S115" i="1" s="1"/>
  <c r="U115" i="1" s="1"/>
  <c r="J115" i="1"/>
  <c r="L115" i="1" s="1"/>
  <c r="F115" i="1"/>
  <c r="R114" i="1"/>
  <c r="P114" i="1"/>
  <c r="N114" i="1"/>
  <c r="M114" i="1"/>
  <c r="I114" i="1"/>
  <c r="F114" i="1"/>
  <c r="O114" i="1" l="1"/>
  <c r="J116" i="1"/>
  <c r="H114" i="1"/>
  <c r="S116" i="1"/>
  <c r="Q114" i="1"/>
  <c r="S114" i="1" l="1"/>
  <c r="U116" i="1"/>
  <c r="U114" i="1" s="1"/>
  <c r="J114" i="1"/>
  <c r="L116" i="1"/>
  <c r="L114" i="1" s="1"/>
  <c r="D11" i="1"/>
  <c r="E11" i="1"/>
  <c r="F11" i="1"/>
  <c r="G11" i="1"/>
  <c r="H11" i="1"/>
  <c r="I11" i="1"/>
  <c r="J11" i="1"/>
  <c r="M11" i="1"/>
  <c r="N11" i="1"/>
  <c r="O11" i="1"/>
  <c r="P11" i="1"/>
  <c r="Q11" i="1"/>
  <c r="R11" i="1"/>
  <c r="S11" i="1"/>
  <c r="L14" i="1" l="1"/>
  <c r="U14" i="1"/>
  <c r="D117" i="1"/>
  <c r="E117" i="1"/>
  <c r="F117" i="1"/>
  <c r="G117" i="1"/>
  <c r="H117" i="1"/>
  <c r="I117" i="1"/>
  <c r="J117" i="1"/>
  <c r="M117" i="1"/>
  <c r="N117" i="1"/>
  <c r="O117" i="1"/>
  <c r="P117" i="1"/>
  <c r="Q117" i="1"/>
  <c r="R117" i="1"/>
  <c r="S117" i="1"/>
  <c r="D81" i="1" l="1"/>
  <c r="E81" i="1"/>
  <c r="E66" i="1" s="1"/>
  <c r="E65" i="1" s="1"/>
  <c r="F81" i="1"/>
  <c r="F66" i="1" s="1"/>
  <c r="F65" i="1" s="1"/>
  <c r="G81" i="1"/>
  <c r="H81" i="1"/>
  <c r="H66" i="1" s="1"/>
  <c r="H65" i="1" s="1"/>
  <c r="I81" i="1"/>
  <c r="I66" i="1" s="1"/>
  <c r="I65" i="1" s="1"/>
  <c r="J81" i="1"/>
  <c r="J66" i="1" s="1"/>
  <c r="J65" i="1" s="1"/>
  <c r="M81" i="1"/>
  <c r="M66" i="1" s="1"/>
  <c r="M65" i="1" s="1"/>
  <c r="N81" i="1"/>
  <c r="N66" i="1" s="1"/>
  <c r="N65" i="1" s="1"/>
  <c r="P81" i="1"/>
  <c r="P66" i="1" s="1"/>
  <c r="P65" i="1" s="1"/>
  <c r="R81" i="1"/>
  <c r="R66" i="1" s="1"/>
  <c r="R65" i="1" s="1"/>
  <c r="G66" i="1"/>
  <c r="G65" i="1" s="1"/>
  <c r="D77" i="1"/>
  <c r="K98" i="1" l="1"/>
  <c r="K99" i="1"/>
  <c r="K97" i="1"/>
  <c r="K95" i="1"/>
  <c r="S90" i="1" l="1"/>
  <c r="S89" i="1" s="1"/>
  <c r="R90" i="1"/>
  <c r="R14" i="1" s="1"/>
  <c r="S87" i="1"/>
  <c r="S85" i="1"/>
  <c r="S82" i="1"/>
  <c r="S81" i="1" s="1"/>
  <c r="S78" i="1" s="1"/>
  <c r="S76" i="1"/>
  <c r="S74" i="1"/>
  <c r="S72" i="1"/>
  <c r="S70" i="1"/>
  <c r="S68" i="1"/>
  <c r="S51" i="1"/>
  <c r="S49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R10" i="1" l="1"/>
  <c r="R4" i="1" s="1"/>
  <c r="R138" i="1" s="1"/>
  <c r="S80" i="1"/>
  <c r="S67" i="1" s="1"/>
  <c r="S66" i="1" s="1"/>
  <c r="S65" i="1" s="1"/>
  <c r="S14" i="1" s="1"/>
  <c r="S48" i="1"/>
  <c r="J90" i="1"/>
  <c r="J14" i="1" s="1"/>
  <c r="I90" i="1"/>
  <c r="I14" i="1" s="1"/>
  <c r="Q90" i="1"/>
  <c r="Q89" i="1" s="1"/>
  <c r="P90" i="1"/>
  <c r="P14" i="1" s="1"/>
  <c r="Q87" i="1"/>
  <c r="Q85" i="1"/>
  <c r="Q82" i="1"/>
  <c r="Q81" i="1" s="1"/>
  <c r="Q78" i="1" s="1"/>
  <c r="Q76" i="1"/>
  <c r="Q74" i="1"/>
  <c r="Q72" i="1"/>
  <c r="Q70" i="1"/>
  <c r="Q68" i="1"/>
  <c r="Q51" i="1"/>
  <c r="Q49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H90" i="1"/>
  <c r="H14" i="1" s="1"/>
  <c r="G90" i="1"/>
  <c r="G14" i="1" s="1"/>
  <c r="L10" i="1" l="1"/>
  <c r="L4" i="1" s="1"/>
  <c r="L138" i="1" s="1"/>
  <c r="G10" i="1"/>
  <c r="G4" i="1" s="1"/>
  <c r="P10" i="1"/>
  <c r="P4" i="1" s="1"/>
  <c r="P138" i="1" s="1"/>
  <c r="J10" i="1"/>
  <c r="J4" i="1" s="1"/>
  <c r="J138" i="1" s="1"/>
  <c r="Q10" i="1"/>
  <c r="Q4" i="1" s="1"/>
  <c r="S10" i="1"/>
  <c r="S4" i="1" s="1"/>
  <c r="S138" i="1" s="1"/>
  <c r="I10" i="1"/>
  <c r="I4" i="1" s="1"/>
  <c r="I138" i="1" s="1"/>
  <c r="G138" i="1"/>
  <c r="S64" i="1"/>
  <c r="Q80" i="1"/>
  <c r="Q67" i="1" s="1"/>
  <c r="Q66" i="1" s="1"/>
  <c r="Q65" i="1" s="1"/>
  <c r="Q14" i="1" s="1"/>
  <c r="Q138" i="1" s="1"/>
  <c r="Q48" i="1"/>
  <c r="U10" i="1" l="1"/>
  <c r="U4" i="1" s="1"/>
  <c r="U138" i="1" s="1"/>
  <c r="H10" i="1"/>
  <c r="H4" i="1" s="1"/>
  <c r="H138" i="1" s="1"/>
  <c r="Q64" i="1"/>
  <c r="D90" i="1"/>
  <c r="E90" i="1"/>
  <c r="E14" i="1" s="1"/>
  <c r="F90" i="1"/>
  <c r="F14" i="1" s="1"/>
  <c r="M90" i="1"/>
  <c r="M14" i="1" s="1"/>
  <c r="N90" i="1"/>
  <c r="N14" i="1" s="1"/>
  <c r="O90" i="1"/>
  <c r="O10" i="1" l="1"/>
  <c r="O4" i="1" s="1"/>
  <c r="M10" i="1"/>
  <c r="M4" i="1" s="1"/>
  <c r="M138" i="1" s="1"/>
  <c r="E10" i="1"/>
  <c r="E4" i="1" s="1"/>
  <c r="E138" i="1" s="1"/>
  <c r="N10" i="1"/>
  <c r="N4" i="1" s="1"/>
  <c r="N138" i="1" s="1"/>
  <c r="F10" i="1"/>
  <c r="F4" i="1" s="1"/>
  <c r="D10" i="1"/>
  <c r="D4" i="1" s="1"/>
  <c r="F138" i="1"/>
  <c r="D88" i="1" l="1"/>
  <c r="O89" i="1"/>
  <c r="D69" i="1"/>
  <c r="O70" i="1"/>
  <c r="D67" i="1"/>
  <c r="D60" i="1"/>
  <c r="D48" i="1"/>
  <c r="D50" i="1"/>
  <c r="D47" i="1" l="1"/>
  <c r="O87" i="1" l="1"/>
  <c r="D86" i="1"/>
  <c r="O85" i="1"/>
  <c r="D84" i="1"/>
  <c r="O82" i="1"/>
  <c r="O81" i="1" s="1"/>
  <c r="O78" i="1" s="1"/>
  <c r="O80" i="1" l="1"/>
  <c r="D79" i="1"/>
  <c r="O76" i="1"/>
  <c r="D75" i="1"/>
  <c r="O74" i="1"/>
  <c r="D73" i="1"/>
  <c r="O72" i="1"/>
  <c r="D71" i="1"/>
  <c r="O68" i="1"/>
  <c r="O67" i="1" l="1"/>
  <c r="O66" i="1" s="1"/>
  <c r="O65" i="1" s="1"/>
  <c r="O14" i="1" s="1"/>
  <c r="O138" i="1" s="1"/>
  <c r="D66" i="1"/>
  <c r="D65" i="1" s="1"/>
  <c r="D14" i="1" s="1"/>
  <c r="D138" i="1" s="1"/>
  <c r="O64" i="1" l="1"/>
  <c r="O49" i="1"/>
  <c r="O51" i="1"/>
  <c r="O20" i="1" l="1"/>
  <c r="O22" i="1"/>
  <c r="O24" i="1"/>
  <c r="O26" i="1"/>
  <c r="O28" i="1"/>
  <c r="O30" i="1"/>
  <c r="O32" i="1"/>
  <c r="O34" i="1"/>
  <c r="O36" i="1"/>
  <c r="O38" i="1"/>
  <c r="O19" i="1"/>
  <c r="O21" i="1"/>
  <c r="O23" i="1"/>
  <c r="O25" i="1"/>
  <c r="O27" i="1"/>
  <c r="O29" i="1"/>
  <c r="O31" i="1"/>
  <c r="O33" i="1"/>
  <c r="O35" i="1"/>
  <c r="O37" i="1"/>
  <c r="O39" i="1"/>
  <c r="O41" i="1"/>
  <c r="O43" i="1"/>
  <c r="O45" i="1"/>
  <c r="O48" i="1"/>
  <c r="O40" i="1"/>
  <c r="O42" i="1"/>
  <c r="O44" i="1"/>
  <c r="O46" i="1"/>
  <c r="K14" i="1" l="1"/>
  <c r="K138" i="1" s="1"/>
</calcChain>
</file>

<file path=xl/sharedStrings.xml><?xml version="1.0" encoding="utf-8"?>
<sst xmlns="http://schemas.openxmlformats.org/spreadsheetml/2006/main" count="164" uniqueCount="147">
  <si>
    <t>№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</si>
  <si>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</si>
  <si>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3.</t>
  </si>
  <si>
    <t>4.</t>
  </si>
  <si>
    <t>Федеральная целевая программа "Социальное развитие села до 2012 года"</t>
  </si>
  <si>
    <t>5.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</si>
  <si>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</si>
  <si>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</si>
  <si>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</si>
  <si>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</si>
  <si>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</si>
  <si>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</si>
  <si>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</si>
  <si>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>7.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</si>
  <si>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</si>
  <si>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</si>
  <si>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</si>
  <si>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</si>
  <si>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</si>
  <si>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</si>
  <si>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</si>
  <si>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</si>
  <si>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</si>
  <si>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</si>
  <si>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</si>
  <si>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</si>
  <si>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</si>
  <si>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</si>
  <si>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</si>
  <si>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</si>
  <si>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</si>
  <si>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>Строительство разводящих сетей в с. Улейма, Угличский муниципальный район</t>
  </si>
  <si>
    <t>Расширение газовых сетей. Газификация                    пос. Красный Октябрь с установкой шкафного газораспределительного пункта для перехода с высокого давления на низкое, Борисоглебский муниципальный район</t>
  </si>
  <si>
    <t>Газификация дер. Туфаново, дер. Скоково и дер. Решетники, Даниловский муниципальный район</t>
  </si>
  <si>
    <t>Федеральная целевая программа "Социальное развитие села до 2013 года"</t>
  </si>
  <si>
    <t xml:space="preserve">Строительство и реконструкция школ в сельской местности </t>
  </si>
  <si>
    <t>Федеральная целевая программа "Развитие водохозяйственного комплекса Российской Федерации в 2012-2020 годах"</t>
  </si>
  <si>
    <t xml:space="preserve">ОБЪЕКТЫ, ФИНАНСИРУЕМЫЕ ЗА СЧЕТ СРЕДСТВ, ПЕРЕДАВАЕМЫХ В МЕСТНЫЕ БЮДЖЕТЫ </t>
  </si>
  <si>
    <t>Мероприятия по строительству и реконструкции систем и объектов водоснабжения и водоотведения</t>
  </si>
  <si>
    <t>Рыбинский муниципальный район</t>
  </si>
  <si>
    <t>Ростовский муниципальный район</t>
  </si>
  <si>
    <t>Борисоглебский муниципальный район</t>
  </si>
  <si>
    <t>Гаврилов-Ямский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</si>
  <si>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</si>
  <si>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</si>
  <si>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</si>
  <si>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</si>
  <si>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</si>
  <si>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Ярославский муниципальный район</t>
  </si>
  <si>
    <t>Федеральная целевая программа "Чистая вода" на 2011-2017 годы</t>
  </si>
  <si>
    <t xml:space="preserve">Завершение строительства крытого катка с искусственным льдом, г. Переславль-Залесский, городской округ г. Переславль-Залесский                                                                                                                      </t>
  </si>
  <si>
    <t>Газификация деревень Туфаново, Скоково, Решетники, Даниловский МР</t>
  </si>
  <si>
    <t>Газификация деревень Дубровки, Путятино, Остроносово, Погорелка, Кожевники, Даниловский МР</t>
  </si>
  <si>
    <t>Строительство разводящих сетей в с. Шопша, Гаврилов-Ямский МР</t>
  </si>
  <si>
    <t>Газопровод высокого, среднего и низкого давления в дер. Опальнево и дер. Дядьково, Борисоглебский МР</t>
  </si>
  <si>
    <t>Строительство разводящих сетей в с. Улейма, Угличский МР</t>
  </si>
  <si>
    <t>Строительство школы в с. Дмитриевское, Даниловский МР</t>
  </si>
  <si>
    <t>Завершение строительства корпуса стационарных отделений Некрасовской ЦРБ (за счет средств ФФОМС)</t>
  </si>
  <si>
    <t>Газоснабжение жилых домов
в дер. Сидоровское, Рыбинского МР</t>
  </si>
  <si>
    <t>Строительство разводящих сетей
в дер. Осиновая Слобода, Некрасовский МР</t>
  </si>
  <si>
    <t>Строительство разводящих сетей
в с. Толгоболь, д. Ракино, д. Курдумово, Ярославский МР</t>
  </si>
  <si>
    <t>Строительство разводящих сетей
в дер. Григорьевское (Заволжское сельское поселение), Ярославский МР</t>
  </si>
  <si>
    <t>Реконструкция очистных сооружений канализации п. Борисоглебский, ул. Боровая, Борисоглебский МР</t>
  </si>
  <si>
    <t>Ремонтно-восстановительные работы и реконструкция очистных сооружений канализации в п. Пречистое, Первомайский МР</t>
  </si>
  <si>
    <t>Наименование  программы и объектов</t>
  </si>
  <si>
    <t xml:space="preserve"> 2014 год, руб.                                                            </t>
  </si>
  <si>
    <t>(руб.)</t>
  </si>
  <si>
    <t>2014 год (уточнение апреля)</t>
  </si>
  <si>
    <t xml:space="preserve"> 2015 год, руб.                                                            </t>
  </si>
  <si>
    <t>2015 год (уточнение апреля)</t>
  </si>
  <si>
    <t>2014 год (поправки депутатов)</t>
  </si>
  <si>
    <t>2015 год (поправки депутатов)</t>
  </si>
  <si>
    <t>2014 год                                  (с учетом поправок в мае 2013 года)</t>
  </si>
  <si>
    <t>2015 год                                  (с учетом поправок в мае 2013 года)</t>
  </si>
  <si>
    <t>Строительство распределительных газовых сетей в пос. Новый Спасс, Рыбинский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</si>
  <si>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</si>
  <si>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</si>
  <si>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Угличский муниципальный район</t>
  </si>
  <si>
    <t>Даниловский муниципальный район</t>
  </si>
  <si>
    <t>Строительство разводящих сетей в дер. Григорьевское, Некрасовское сельское поселение, Ярославский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</si>
  <si>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</si>
  <si>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 xml:space="preserve"> </t>
  </si>
  <si>
    <t>Строительство здания блочно-модульной котельной Тутаевского промышленного парка "Мастер"</t>
  </si>
  <si>
    <t>Мышкинский муниципальный район</t>
  </si>
  <si>
    <t xml:space="preserve">Реконструкция станции водоочистки на базе скважины "Птичник" в с. Новый Некоуз </t>
  </si>
  <si>
    <t>НЕПРОГРАММНАЯ ЧАСТЬ</t>
  </si>
  <si>
    <t>Модернизация региональных систем дошкольного образования Ярославской области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</si>
  <si>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</si>
  <si>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 xml:space="preserve">Бюджетные инвестиции в объекты капитального строительства государственной собственности субъектов Российской Федерации </t>
  </si>
  <si>
    <t>Реконструкция административно-бытового корпуса и производственного корпуса Тутаевского промышленного парка "Мастер"(2 этап)</t>
  </si>
  <si>
    <t>2014 год (уточнение сентября)</t>
  </si>
  <si>
    <t>2015 год (уточнение сентября)</t>
  </si>
  <si>
    <t>субсидия на обеспечение мероприятий  по переселению граждан из аварийного жилищного фонда Ярославской области</t>
  </si>
  <si>
    <t xml:space="preserve">субсидия на обеспечение мероприятий 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</si>
  <si>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 xml:space="preserve">Федеральная целевая программа "Социальное развитие села до 2013 года" </t>
  </si>
  <si>
    <t>2015 год                                   (с уточнением сентября)</t>
  </si>
  <si>
    <t>2015 год                                   (с уточнением июня)</t>
  </si>
  <si>
    <t>2014 год                                   (с уточнением сентября)</t>
  </si>
  <si>
    <t>2014 год                                   (с уточнением июня)</t>
  </si>
  <si>
    <t xml:space="preserve">Реконструкция очистных сооружений водоснабжения - системы очистки питьевой воды г. Мышкин, Поводневский сельский округ, южнее д. Коптюшка </t>
  </si>
  <si>
    <t>2014 год (уточнение  декабря)</t>
  </si>
  <si>
    <t>2014 год                                   (с уточнением декабря)</t>
  </si>
  <si>
    <t>2015 год (уточнение декабря)</t>
  </si>
  <si>
    <t>2015 год                                   (с уточнением декабря)</t>
  </si>
  <si>
    <t>Газификация дер. Туфаново, дер. Скоково, дер. Решетники, Даниловский МР</t>
  </si>
  <si>
    <t>Строительство детского сада № 5 в
г. Пошехонье, ул. Комсомольская, д. 39</t>
  </si>
  <si>
    <t>Городской округ г. Ярославль</t>
  </si>
  <si>
    <t>Городской округ г. Рыбинск</t>
  </si>
  <si>
    <t>Тутаевский муниципальный район</t>
  </si>
  <si>
    <t>Пошехонский муниципальный район</t>
  </si>
  <si>
    <t>Строительство детского сада в п. Петровское</t>
  </si>
  <si>
    <t>Строительство детского сада в  г. Тутаеве на 120 мест</t>
  </si>
  <si>
    <t>Строительство детского сада в г. Данилове</t>
  </si>
  <si>
    <t>Строительство детского сада, г. Мышкин, 
ул. Орджоникидзе, д. 21</t>
  </si>
  <si>
    <t>Перечень строек и объектов, профинансированных за счет средств федерального бюджета, внебюджетных государственных фондов и государственных корпораций в 2013 году</t>
  </si>
  <si>
    <t>городской округ г. Рыбинск</t>
  </si>
  <si>
    <t>Берегоукрепление левого берега р. Волги от кислородной станции до моста через ручей по набережной Космонавтов, пос. Волжский</t>
  </si>
  <si>
    <t>Строительство детского сада-яслей на 140 мест, пос. Ивняки</t>
  </si>
  <si>
    <t>Реконструкция здания под размещение детского сада, ГО г. Рыбинск, ул. Архитектурная, д. 4. (2 этап - реконструкция здания путем строительства пристройки к существующему зданию)</t>
  </si>
  <si>
    <t xml:space="preserve">Исполнено                          (руб.)                                                                             </t>
  </si>
  <si>
    <t>Всего</t>
  </si>
  <si>
    <r>
      <t xml:space="preserve">Строительство разводящих сетей д.Костюшино, </t>
    </r>
    <r>
      <rPr>
        <sz val="14"/>
        <color rgb="FFFF0000"/>
        <rFont val="Times New Roman"/>
        <family val="1"/>
        <charset val="204"/>
      </rPr>
      <t xml:space="preserve">Захарцево, </t>
    </r>
    <r>
      <rPr>
        <sz val="14"/>
        <rFont val="Times New Roman"/>
        <family val="1"/>
        <charset val="204"/>
      </rPr>
      <t>Даниловский муниципальный район</t>
    </r>
  </si>
  <si>
    <t>ПРОГРАММНАЯ ЧАСТЬ</t>
  </si>
  <si>
    <t>Региональная программа "Социальная поддержка пожилых граждан в Ярославской области"</t>
  </si>
  <si>
    <t>Берегоукрепление Рыбинского водохранилища в черте                                               г. Мышкин (городское поселение Мышкин)</t>
  </si>
  <si>
    <t>Модернизация комплекса водозабора и очистных сооружений водоснабжения в дер. Дюдьково Октябрьского сельского поселения (1, 2 этапы)</t>
  </si>
  <si>
    <t>Биологические пруды доочистки  на очистных сооружениях                                                                           г. Любима</t>
  </si>
  <si>
    <t>Строительство сооружений биологической очистки хозяйственно-бытовых стоков в с. Шопша (Шопшинское сельское поселение)</t>
  </si>
  <si>
    <t>Реконструкция водозаборных очистных сооружений со строительством насосной станции, станции очистки водопроводной воды производительностью 1,5 тыс.куб.м в сутки, п. Семибратово (сельское поселение Семибратово)</t>
  </si>
  <si>
    <t>Комплекс сооружений подземного водоснабжения                                                                                    п. Некрасовское</t>
  </si>
  <si>
    <t>Строительство системы общепоселковой канализации в                                                                                                     п. Некрасовское</t>
  </si>
  <si>
    <t>Очистные сооружения канализации с. Купанское</t>
  </si>
  <si>
    <t>Строительство канализационных очистных сооружений в                                                                   п. Мокеевское</t>
  </si>
  <si>
    <t>Строительство распределительных газовых сетей в                                                                                            пос. Красная Горка, Рыбинский МР</t>
  </si>
  <si>
    <t>Строительство разводящих сетей в с. Угодичи, Ростовский МР</t>
  </si>
  <si>
    <t>Газификация дер. Дубровки, ст.Путятино, дер. Остроносово, дер. Погорелки, дер. Кожевники, Даниловский МР</t>
  </si>
  <si>
    <t>Строительство детского сада на 120 мест с бассейном и инженерными коммуникациями, г. Рыбинск,                                                                                                                             ул. Моторостроителей, д. 33</t>
  </si>
  <si>
    <t>Строительство детского сада на 120 мест в г. Ростове, МКР                                      № 2 с инженерными сетями</t>
  </si>
  <si>
    <t>Строительство детского сада, г. Углич, микрорайон                                                                                    "Мирный-2"</t>
  </si>
  <si>
    <r>
      <t>Региональная адресная программа по переселению граждан из аварийного жилищного фонда Ярославской области на 2013-2015 годы</t>
    </r>
    <r>
      <rPr>
        <sz val="14"/>
        <rFont val="Times New Roman"/>
        <family val="1"/>
        <charset val="204"/>
      </rPr>
      <t xml:space="preserve"> (средства ГК - Фонд содействия реформированию ЖКХ)</t>
    </r>
    <r>
      <rPr>
        <b/>
        <sz val="14"/>
        <rFont val="Times New Roman"/>
        <family val="1"/>
        <charset val="204"/>
      </rPr>
      <t>, в том числе:</t>
    </r>
  </si>
  <si>
    <t>Газопровод высокого и низкого давления в с. Андрианово, Переславский МР</t>
  </si>
  <si>
    <t>Газопровод для газоснабжения жилых домов, расположенных по адресам: Ярославская область, Любимский МР, дер. Стряпово, ул. Новоармейская; Ярославская область, Любимский район, дер. Вахромейка, 
ул. Почтовая, дома 24, 26, 28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</si>
  <si>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                                                                                                                                     с. Золоторучье, Угличский МР</t>
  </si>
  <si>
    <t>Реконструкция спального корпуса Гаврилов-Ямского дома-интерната для престарелых и инвалидов с инженерными коммуникациями, Гаврилов-Ямский МР, г. Гаврилов-Ям,                                                                        ул. Северная, д. 5в (за счет средств Пенсионного фонда РФ)</t>
  </si>
  <si>
    <t>Федеральная целевая программа "Равитие внутреннего и въездного туризма в Российской Федерации (2011 -2018 годы)"</t>
  </si>
  <si>
    <t>Реконструкция стадиона, г. Ростов, ул. Каменный мост, 8 (городское поселение Ростов Ростовского МР)</t>
  </si>
  <si>
    <t>Создание комплекса обеспечивающей инфраструктуры туристско-рекреационного кластера "Золотое кольцо"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</si>
</sst>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left" vertical="top" wrapText="1"/>
    </xf>
    <xf numFmtId="3" fontId="4" fillId="0" borderId="1" xfId="1" applyNumberFormat="1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horizontal="left" vertical="top" wrapText="1"/>
    </xf>
    <xf numFmtId="3" fontId="3" fillId="0" borderId="1" xfId="1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0" fontId="4" fillId="0" borderId="1" xfId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3" fontId="10" fillId="0" borderId="1" xfId="0" applyNumberFormat="1" applyFont="1" applyFill="1" applyBorder="1" applyAlignment="1">
      <alignment vertical="top"/>
    </xf>
    <xf numFmtId="3" fontId="8" fillId="0" borderId="1" xfId="1" applyNumberFormat="1" applyFont="1" applyFill="1" applyBorder="1" applyAlignment="1">
      <alignment vertical="top" wrapText="1"/>
    </xf>
    <xf numFmtId="3" fontId="10" fillId="0" borderId="1" xfId="1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</cellXfs>
  <cellStyles count="3">
    <cellStyle name="Обычный" xfId="0" builtinId="0"/>
    <cellStyle name="Обычный_АИП2009-2011 30.9" xfId="1"/>
    <cellStyle name="Обычный_Проект АИП 2009-2012 (Софинанс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9"/>
  <sheetViews>
    <sheetView tabSelected="1" view="pageBreakPreview" topLeftCell="B1" zoomScale="91" zoomScaleNormal="100" zoomScaleSheetLayoutView="91" workbookViewId="0">
      <pane xSplit="1" ySplit="3" topLeftCell="C92" activePane="bottomRight" state="frozen"/>
      <selection activeCell="B1" sqref="B1"/>
      <selection pane="topRight" activeCell="G1" sqref="G1"/>
      <selection pane="bottomLeft" activeCell="B4" sqref="B4"/>
      <selection pane="bottomRight" activeCell="B104" sqref="B104"/>
    </sheetView>
  </sheetViews>
  <sheetFormatPr defaultColWidth="9.140625" defaultRowHeight="18.75" x14ac:dyDescent="0.2"/>
  <cols>
    <col min="1" max="1" width="3.140625" style="2" bestFit="1" customWidth="1"/>
    <col min="2" max="2" width="71.42578125" style="2" customWidth="1"/>
    <col min="3" max="3" width="18" style="2" customWidth="1"/>
    <col min="4" max="4" width="13.5703125" style="2" hidden="1" customWidth="1"/>
    <col min="5" max="5" width="15.28515625" style="2" hidden="1" customWidth="1"/>
    <col min="6" max="6" width="14.140625" style="2" hidden="1" customWidth="1"/>
    <col min="7" max="7" width="15.28515625" style="2" hidden="1" customWidth="1"/>
    <col min="8" max="8" width="14.7109375" style="2" hidden="1" customWidth="1"/>
    <col min="9" max="9" width="15.28515625" style="2" hidden="1" customWidth="1"/>
    <col min="10" max="10" width="15.42578125" style="2" hidden="1" customWidth="1"/>
    <col min="11" max="11" width="15.28515625" style="2" hidden="1" customWidth="1"/>
    <col min="12" max="12" width="15.42578125" style="2" hidden="1" customWidth="1"/>
    <col min="13" max="14" width="15.28515625" style="2" hidden="1" customWidth="1"/>
    <col min="15" max="15" width="14.42578125" style="2" hidden="1" customWidth="1"/>
    <col min="16" max="16" width="15.28515625" style="2" hidden="1" customWidth="1"/>
    <col min="17" max="17" width="14.42578125" style="2" hidden="1" customWidth="1"/>
    <col min="18" max="18" width="15.28515625" style="2" hidden="1" customWidth="1"/>
    <col min="19" max="19" width="14.42578125" style="2" hidden="1" customWidth="1"/>
    <col min="20" max="20" width="15.28515625" style="2" hidden="1" customWidth="1"/>
    <col min="21" max="21" width="14.42578125" style="2" hidden="1" customWidth="1"/>
    <col min="22" max="16384" width="9.140625" style="2"/>
  </cols>
  <sheetData>
    <row r="1" spans="1:21" ht="59.25" customHeight="1" x14ac:dyDescent="0.2">
      <c r="B1" s="50" t="s">
        <v>114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1" ht="24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/>
      <c r="P2" s="1"/>
      <c r="Q2" s="3"/>
      <c r="R2" s="1"/>
      <c r="S2" s="3"/>
      <c r="T2" s="1"/>
      <c r="U2" s="3" t="s">
        <v>66</v>
      </c>
    </row>
    <row r="3" spans="1:21" ht="39.75" customHeight="1" x14ac:dyDescent="0.2">
      <c r="A3" s="44" t="s">
        <v>0</v>
      </c>
      <c r="B3" s="4" t="s">
        <v>64</v>
      </c>
      <c r="C3" s="5" t="s">
        <v>119</v>
      </c>
      <c r="D3" s="5" t="s">
        <v>65</v>
      </c>
      <c r="E3" s="5" t="s">
        <v>67</v>
      </c>
      <c r="F3" s="5" t="s">
        <v>72</v>
      </c>
      <c r="G3" s="5" t="s">
        <v>70</v>
      </c>
      <c r="H3" s="5" t="s">
        <v>98</v>
      </c>
      <c r="I3" s="6" t="s">
        <v>90</v>
      </c>
      <c r="J3" s="7" t="s">
        <v>97</v>
      </c>
      <c r="K3" s="8" t="s">
        <v>100</v>
      </c>
      <c r="L3" s="7" t="s">
        <v>101</v>
      </c>
      <c r="M3" s="5" t="s">
        <v>68</v>
      </c>
      <c r="N3" s="5" t="s">
        <v>69</v>
      </c>
      <c r="O3" s="5" t="s">
        <v>73</v>
      </c>
      <c r="P3" s="5" t="s">
        <v>71</v>
      </c>
      <c r="Q3" s="5" t="s">
        <v>96</v>
      </c>
      <c r="R3" s="6" t="s">
        <v>91</v>
      </c>
      <c r="S3" s="7" t="s">
        <v>95</v>
      </c>
      <c r="T3" s="8" t="s">
        <v>102</v>
      </c>
      <c r="U3" s="7" t="s">
        <v>103</v>
      </c>
    </row>
    <row r="4" spans="1:21" ht="81" customHeight="1" x14ac:dyDescent="0.2">
      <c r="A4" s="9"/>
      <c r="B4" s="10" t="s">
        <v>1</v>
      </c>
      <c r="C4" s="11">
        <f>C5+C10</f>
        <v>143006273</v>
      </c>
      <c r="D4" s="11" t="e">
        <f t="shared" ref="D4:S4" si="0">D10</f>
        <v>#REF!</v>
      </c>
      <c r="E4" s="11" t="e">
        <f t="shared" si="0"/>
        <v>#REF!</v>
      </c>
      <c r="F4" s="11" t="e">
        <f t="shared" si="0"/>
        <v>#REF!</v>
      </c>
      <c r="G4" s="11" t="e">
        <f t="shared" si="0"/>
        <v>#REF!</v>
      </c>
      <c r="H4" s="11" t="e">
        <f t="shared" si="0"/>
        <v>#REF!</v>
      </c>
      <c r="I4" s="11" t="e">
        <f t="shared" si="0"/>
        <v>#REF!</v>
      </c>
      <c r="J4" s="11" t="e">
        <f t="shared" si="0"/>
        <v>#REF!</v>
      </c>
      <c r="K4" s="11" t="e">
        <f t="shared" ref="K4:L4" si="1">K10</f>
        <v>#REF!</v>
      </c>
      <c r="L4" s="11" t="e">
        <f t="shared" si="1"/>
        <v>#REF!</v>
      </c>
      <c r="M4" s="11" t="e">
        <f t="shared" si="0"/>
        <v>#REF!</v>
      </c>
      <c r="N4" s="11" t="e">
        <f t="shared" si="0"/>
        <v>#REF!</v>
      </c>
      <c r="O4" s="11" t="e">
        <f t="shared" si="0"/>
        <v>#REF!</v>
      </c>
      <c r="P4" s="11" t="e">
        <f t="shared" si="0"/>
        <v>#REF!</v>
      </c>
      <c r="Q4" s="11" t="e">
        <f t="shared" si="0"/>
        <v>#REF!</v>
      </c>
      <c r="R4" s="11" t="e">
        <f t="shared" si="0"/>
        <v>#REF!</v>
      </c>
      <c r="S4" s="11" t="e">
        <f t="shared" si="0"/>
        <v>#REF!</v>
      </c>
      <c r="T4" s="11" t="e">
        <f t="shared" ref="T4:U4" si="2">T10</f>
        <v>#REF!</v>
      </c>
      <c r="U4" s="11" t="e">
        <f t="shared" si="2"/>
        <v>#REF!</v>
      </c>
    </row>
    <row r="5" spans="1:21" ht="27" customHeight="1" x14ac:dyDescent="0.2">
      <c r="A5" s="9"/>
      <c r="B5" s="49" t="s">
        <v>122</v>
      </c>
      <c r="C5" s="11">
        <f>C6+C8</f>
        <v>97342593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1:21" ht="79.5" customHeight="1" x14ac:dyDescent="0.2">
      <c r="A6" s="45"/>
      <c r="B6" s="17" t="s">
        <v>29</v>
      </c>
      <c r="C6" s="16">
        <f t="shared" ref="C6:U6" si="3">C7</f>
        <v>66043000</v>
      </c>
      <c r="D6" s="16">
        <f t="shared" si="3"/>
        <v>0</v>
      </c>
      <c r="E6" s="16">
        <f t="shared" si="3"/>
        <v>0</v>
      </c>
      <c r="F6" s="16">
        <f t="shared" si="3"/>
        <v>0</v>
      </c>
      <c r="G6" s="16">
        <f t="shared" si="3"/>
        <v>0</v>
      </c>
      <c r="H6" s="16">
        <f t="shared" si="3"/>
        <v>0</v>
      </c>
      <c r="I6" s="16">
        <f t="shared" si="3"/>
        <v>0</v>
      </c>
      <c r="J6" s="16">
        <f t="shared" si="3"/>
        <v>0</v>
      </c>
      <c r="K6" s="16">
        <f t="shared" si="3"/>
        <v>0</v>
      </c>
      <c r="L6" s="16">
        <f t="shared" si="3"/>
        <v>0</v>
      </c>
      <c r="M6" s="16">
        <f t="shared" si="3"/>
        <v>0</v>
      </c>
      <c r="N6" s="16">
        <f t="shared" si="3"/>
        <v>0</v>
      </c>
      <c r="O6" s="16">
        <f t="shared" si="3"/>
        <v>0</v>
      </c>
      <c r="P6" s="16">
        <f t="shared" si="3"/>
        <v>0</v>
      </c>
      <c r="Q6" s="16">
        <f t="shared" si="3"/>
        <v>0</v>
      </c>
      <c r="R6" s="16">
        <f t="shared" si="3"/>
        <v>0</v>
      </c>
      <c r="S6" s="16">
        <f t="shared" si="3"/>
        <v>0</v>
      </c>
      <c r="T6" s="16">
        <f t="shared" si="3"/>
        <v>0</v>
      </c>
      <c r="U6" s="16">
        <f t="shared" si="3"/>
        <v>0</v>
      </c>
    </row>
    <row r="7" spans="1:21" ht="42" customHeight="1" x14ac:dyDescent="0.2">
      <c r="A7" s="45"/>
      <c r="B7" s="15" t="s">
        <v>57</v>
      </c>
      <c r="C7" s="13">
        <v>66043000</v>
      </c>
      <c r="D7" s="14"/>
      <c r="E7" s="14"/>
      <c r="F7" s="13"/>
      <c r="G7" s="14"/>
      <c r="H7" s="13">
        <f>F7+G7</f>
        <v>0</v>
      </c>
      <c r="I7" s="14"/>
      <c r="J7" s="13">
        <f>H7+I7</f>
        <v>0</v>
      </c>
      <c r="K7" s="14"/>
      <c r="L7" s="13">
        <f>J7+K7</f>
        <v>0</v>
      </c>
      <c r="M7" s="14"/>
      <c r="N7" s="14"/>
      <c r="O7" s="13"/>
      <c r="P7" s="14"/>
      <c r="Q7" s="13">
        <f>O7+P7</f>
        <v>0</v>
      </c>
      <c r="R7" s="14"/>
      <c r="S7" s="13">
        <f>Q7+R7</f>
        <v>0</v>
      </c>
      <c r="T7" s="14"/>
      <c r="U7" s="13">
        <f>S7+T7</f>
        <v>0</v>
      </c>
    </row>
    <row r="8" spans="1:21" ht="42.75" customHeight="1" x14ac:dyDescent="0.2">
      <c r="A8" s="45"/>
      <c r="B8" s="17" t="s">
        <v>123</v>
      </c>
      <c r="C8" s="16">
        <f t="shared" ref="C8:U8" si="4">C9</f>
        <v>31299593</v>
      </c>
      <c r="D8" s="16">
        <f t="shared" si="4"/>
        <v>0</v>
      </c>
      <c r="E8" s="16">
        <f t="shared" si="4"/>
        <v>0</v>
      </c>
      <c r="F8" s="16">
        <f t="shared" si="4"/>
        <v>0</v>
      </c>
      <c r="G8" s="16">
        <f t="shared" si="4"/>
        <v>0</v>
      </c>
      <c r="H8" s="16">
        <f t="shared" si="4"/>
        <v>0</v>
      </c>
      <c r="I8" s="16">
        <f t="shared" si="4"/>
        <v>0</v>
      </c>
      <c r="J8" s="16">
        <f t="shared" si="4"/>
        <v>0</v>
      </c>
      <c r="K8" s="16">
        <f t="shared" si="4"/>
        <v>0</v>
      </c>
      <c r="L8" s="16">
        <f t="shared" si="4"/>
        <v>0</v>
      </c>
      <c r="M8" s="16">
        <f t="shared" si="4"/>
        <v>0</v>
      </c>
      <c r="N8" s="16">
        <f t="shared" si="4"/>
        <v>0</v>
      </c>
      <c r="O8" s="16">
        <f t="shared" si="4"/>
        <v>0</v>
      </c>
      <c r="P8" s="16">
        <f t="shared" si="4"/>
        <v>0</v>
      </c>
      <c r="Q8" s="16">
        <f t="shared" si="4"/>
        <v>0</v>
      </c>
      <c r="R8" s="16">
        <f t="shared" si="4"/>
        <v>0</v>
      </c>
      <c r="S8" s="16">
        <f t="shared" si="4"/>
        <v>0</v>
      </c>
      <c r="T8" s="16">
        <f t="shared" si="4"/>
        <v>0</v>
      </c>
      <c r="U8" s="16">
        <f t="shared" si="4"/>
        <v>0</v>
      </c>
    </row>
    <row r="9" spans="1:21" ht="80.25" customHeight="1" x14ac:dyDescent="0.2">
      <c r="A9" s="45"/>
      <c r="B9" s="19" t="s">
        <v>143</v>
      </c>
      <c r="C9" s="13">
        <v>31299593</v>
      </c>
      <c r="D9" s="14"/>
      <c r="E9" s="14"/>
      <c r="F9" s="13"/>
      <c r="G9" s="14"/>
      <c r="H9" s="13"/>
      <c r="I9" s="14"/>
      <c r="J9" s="13"/>
      <c r="K9" s="14"/>
      <c r="L9" s="13"/>
      <c r="M9" s="14"/>
      <c r="N9" s="14"/>
      <c r="O9" s="13"/>
      <c r="P9" s="14"/>
      <c r="Q9" s="13"/>
      <c r="R9" s="14"/>
      <c r="S9" s="13"/>
      <c r="T9" s="14"/>
      <c r="U9" s="13"/>
    </row>
    <row r="10" spans="1:21" ht="25.15" customHeight="1" x14ac:dyDescent="0.2">
      <c r="A10" s="45"/>
      <c r="B10" s="10" t="s">
        <v>85</v>
      </c>
      <c r="C10" s="16">
        <f>C11</f>
        <v>45663680</v>
      </c>
      <c r="D10" s="16" t="e">
        <f>#REF!+D11+#REF!</f>
        <v>#REF!</v>
      </c>
      <c r="E10" s="16" t="e">
        <f>#REF!+E11+#REF!</f>
        <v>#REF!</v>
      </c>
      <c r="F10" s="16" t="e">
        <f>#REF!+F11+#REF!</f>
        <v>#REF!</v>
      </c>
      <c r="G10" s="16" t="e">
        <f>#REF!+G11+#REF!</f>
        <v>#REF!</v>
      </c>
      <c r="H10" s="16" t="e">
        <f>#REF!+H11+#REF!</f>
        <v>#REF!</v>
      </c>
      <c r="I10" s="16" t="e">
        <f>#REF!+I11+#REF!</f>
        <v>#REF!</v>
      </c>
      <c r="J10" s="16" t="e">
        <f>#REF!+J11+#REF!</f>
        <v>#REF!</v>
      </c>
      <c r="K10" s="16" t="e">
        <f>#REF!+K11+#REF!</f>
        <v>#REF!</v>
      </c>
      <c r="L10" s="16" t="e">
        <f>#REF!+L11+#REF!</f>
        <v>#REF!</v>
      </c>
      <c r="M10" s="16" t="e">
        <f>#REF!+M11+#REF!</f>
        <v>#REF!</v>
      </c>
      <c r="N10" s="16" t="e">
        <f>#REF!+N11+#REF!</f>
        <v>#REF!</v>
      </c>
      <c r="O10" s="16" t="e">
        <f>#REF!+O11+#REF!</f>
        <v>#REF!</v>
      </c>
      <c r="P10" s="16" t="e">
        <f>#REF!+P11+#REF!</f>
        <v>#REF!</v>
      </c>
      <c r="Q10" s="16" t="e">
        <f>#REF!+Q11+#REF!</f>
        <v>#REF!</v>
      </c>
      <c r="R10" s="16" t="e">
        <f>#REF!+R11+#REF!</f>
        <v>#REF!</v>
      </c>
      <c r="S10" s="16" t="e">
        <f>#REF!+S11+#REF!</f>
        <v>#REF!</v>
      </c>
      <c r="T10" s="16" t="e">
        <f>#REF!+T11+#REF!</f>
        <v>#REF!</v>
      </c>
      <c r="U10" s="16" t="e">
        <f>#REF!+U11+#REF!</f>
        <v>#REF!</v>
      </c>
    </row>
    <row r="11" spans="1:21" s="34" customFormat="1" ht="59.25" customHeight="1" x14ac:dyDescent="0.2">
      <c r="A11" s="45"/>
      <c r="B11" s="18" t="s">
        <v>88</v>
      </c>
      <c r="C11" s="16">
        <f t="shared" ref="C11" si="5">C12+C13</f>
        <v>45663680</v>
      </c>
      <c r="D11" s="16">
        <f t="shared" ref="D11:S11" si="6">D12+D13</f>
        <v>0</v>
      </c>
      <c r="E11" s="16">
        <f t="shared" si="6"/>
        <v>0</v>
      </c>
      <c r="F11" s="16">
        <f t="shared" si="6"/>
        <v>0</v>
      </c>
      <c r="G11" s="16">
        <f t="shared" si="6"/>
        <v>0</v>
      </c>
      <c r="H11" s="16">
        <f t="shared" si="6"/>
        <v>0</v>
      </c>
      <c r="I11" s="16">
        <f t="shared" si="6"/>
        <v>0</v>
      </c>
      <c r="J11" s="16">
        <f t="shared" si="6"/>
        <v>0</v>
      </c>
      <c r="K11" s="16">
        <f t="shared" ref="K11:L11" si="7">K12+K13</f>
        <v>0</v>
      </c>
      <c r="L11" s="16">
        <f t="shared" si="7"/>
        <v>0</v>
      </c>
      <c r="M11" s="16">
        <f t="shared" si="6"/>
        <v>0</v>
      </c>
      <c r="N11" s="16">
        <f t="shared" si="6"/>
        <v>0</v>
      </c>
      <c r="O11" s="16">
        <f t="shared" si="6"/>
        <v>0</v>
      </c>
      <c r="P11" s="16">
        <f t="shared" si="6"/>
        <v>0</v>
      </c>
      <c r="Q11" s="16">
        <f t="shared" si="6"/>
        <v>0</v>
      </c>
      <c r="R11" s="16">
        <f t="shared" si="6"/>
        <v>0</v>
      </c>
      <c r="S11" s="16">
        <f t="shared" si="6"/>
        <v>0</v>
      </c>
      <c r="T11" s="16">
        <f t="shared" ref="T11:U11" si="8">T12+T13</f>
        <v>0</v>
      </c>
      <c r="U11" s="16">
        <f t="shared" si="8"/>
        <v>0</v>
      </c>
    </row>
    <row r="12" spans="1:21" ht="57" customHeight="1" x14ac:dyDescent="0.2">
      <c r="A12" s="45"/>
      <c r="B12" s="19" t="s">
        <v>89</v>
      </c>
      <c r="C12" s="13">
        <v>0</v>
      </c>
      <c r="D12" s="14"/>
      <c r="E12" s="14"/>
      <c r="F12" s="13"/>
      <c r="G12" s="14"/>
      <c r="H12" s="13"/>
      <c r="I12" s="14"/>
      <c r="J12" s="13"/>
      <c r="K12" s="14"/>
      <c r="L12" s="13"/>
      <c r="M12" s="14"/>
      <c r="N12" s="14"/>
      <c r="O12" s="13"/>
      <c r="P12" s="14"/>
      <c r="Q12" s="13"/>
      <c r="R12" s="14"/>
      <c r="S12" s="13"/>
      <c r="T12" s="14"/>
      <c r="U12" s="13"/>
    </row>
    <row r="13" spans="1:21" ht="42" customHeight="1" x14ac:dyDescent="0.2">
      <c r="A13" s="45"/>
      <c r="B13" s="19" t="s">
        <v>82</v>
      </c>
      <c r="C13" s="14">
        <v>45663680</v>
      </c>
      <c r="D13" s="14"/>
      <c r="E13" s="14"/>
      <c r="F13" s="13"/>
      <c r="G13" s="14"/>
      <c r="H13" s="13"/>
      <c r="I13" s="14"/>
      <c r="J13" s="13"/>
      <c r="K13" s="14"/>
      <c r="L13" s="13"/>
      <c r="M13" s="14"/>
      <c r="N13" s="14"/>
      <c r="O13" s="13"/>
      <c r="P13" s="14"/>
      <c r="Q13" s="13"/>
      <c r="R13" s="14"/>
      <c r="S13" s="13"/>
      <c r="T13" s="14"/>
      <c r="U13" s="13"/>
    </row>
    <row r="14" spans="1:21" ht="48" customHeight="1" x14ac:dyDescent="0.2">
      <c r="A14" s="46"/>
      <c r="B14" s="10" t="s">
        <v>37</v>
      </c>
      <c r="C14" s="11">
        <f>C15+C60+C65+C90+C92+C114+C117</f>
        <v>1164582935.22</v>
      </c>
      <c r="D14" s="11">
        <f t="shared" ref="D14:U14" si="9">D15+D65+D90+D92+D114+D117</f>
        <v>0</v>
      </c>
      <c r="E14" s="11">
        <f t="shared" si="9"/>
        <v>313610011</v>
      </c>
      <c r="F14" s="11">
        <f t="shared" si="9"/>
        <v>313610011</v>
      </c>
      <c r="G14" s="11">
        <f t="shared" si="9"/>
        <v>0</v>
      </c>
      <c r="H14" s="11">
        <f t="shared" si="9"/>
        <v>642860965</v>
      </c>
      <c r="I14" s="11">
        <f t="shared" si="9"/>
        <v>0</v>
      </c>
      <c r="J14" s="11">
        <f t="shared" si="9"/>
        <v>642860965</v>
      </c>
      <c r="K14" s="11">
        <f t="shared" si="9"/>
        <v>0</v>
      </c>
      <c r="L14" s="11">
        <f t="shared" si="9"/>
        <v>642860965</v>
      </c>
      <c r="M14" s="11">
        <f t="shared" si="9"/>
        <v>0</v>
      </c>
      <c r="N14" s="11">
        <f t="shared" si="9"/>
        <v>229132296</v>
      </c>
      <c r="O14" s="11">
        <f t="shared" si="9"/>
        <v>229132296</v>
      </c>
      <c r="P14" s="11">
        <f t="shared" si="9"/>
        <v>0</v>
      </c>
      <c r="Q14" s="11">
        <f t="shared" si="9"/>
        <v>229132296</v>
      </c>
      <c r="R14" s="11">
        <f t="shared" si="9"/>
        <v>0</v>
      </c>
      <c r="S14" s="11">
        <f t="shared" si="9"/>
        <v>229132296</v>
      </c>
      <c r="T14" s="11">
        <f t="shared" si="9"/>
        <v>0</v>
      </c>
      <c r="U14" s="11">
        <f t="shared" si="9"/>
        <v>229132296</v>
      </c>
    </row>
    <row r="15" spans="1:21" ht="57" customHeight="1" x14ac:dyDescent="0.2">
      <c r="A15" s="20" t="s">
        <v>2</v>
      </c>
      <c r="B15" s="17" t="s">
        <v>14</v>
      </c>
      <c r="C15" s="11">
        <f t="shared" ref="C15" si="10">C16+C17</f>
        <v>0</v>
      </c>
      <c r="D15" s="11">
        <f t="shared" ref="D15:S15" si="11">D16+D17</f>
        <v>0</v>
      </c>
      <c r="E15" s="11">
        <f t="shared" si="11"/>
        <v>0</v>
      </c>
      <c r="F15" s="11">
        <f t="shared" si="11"/>
        <v>0</v>
      </c>
      <c r="G15" s="11">
        <f t="shared" si="11"/>
        <v>0</v>
      </c>
      <c r="H15" s="11">
        <f t="shared" si="11"/>
        <v>0</v>
      </c>
      <c r="I15" s="11">
        <f t="shared" si="11"/>
        <v>0</v>
      </c>
      <c r="J15" s="11">
        <f t="shared" si="11"/>
        <v>0</v>
      </c>
      <c r="K15" s="11">
        <f t="shared" ref="K15:L15" si="12">K16+K17</f>
        <v>0</v>
      </c>
      <c r="L15" s="11">
        <f t="shared" si="12"/>
        <v>0</v>
      </c>
      <c r="M15" s="11">
        <f t="shared" si="11"/>
        <v>0</v>
      </c>
      <c r="N15" s="11">
        <f t="shared" si="11"/>
        <v>0</v>
      </c>
      <c r="O15" s="11">
        <f t="shared" si="11"/>
        <v>0</v>
      </c>
      <c r="P15" s="11">
        <f t="shared" si="11"/>
        <v>0</v>
      </c>
      <c r="Q15" s="11">
        <f t="shared" si="11"/>
        <v>0</v>
      </c>
      <c r="R15" s="11">
        <f t="shared" si="11"/>
        <v>0</v>
      </c>
      <c r="S15" s="11">
        <f t="shared" si="11"/>
        <v>0</v>
      </c>
      <c r="T15" s="11">
        <f t="shared" ref="T15:U15" si="13">T16+T17</f>
        <v>0</v>
      </c>
      <c r="U15" s="11">
        <f t="shared" si="13"/>
        <v>0</v>
      </c>
    </row>
    <row r="16" spans="1:21" ht="39.75" customHeight="1" x14ac:dyDescent="0.2">
      <c r="A16" s="20"/>
      <c r="B16" s="21" t="s">
        <v>145</v>
      </c>
      <c r="C16" s="13">
        <v>0</v>
      </c>
      <c r="D16" s="14"/>
      <c r="E16" s="14"/>
      <c r="F16" s="11"/>
      <c r="G16" s="14"/>
      <c r="H16" s="14"/>
      <c r="I16" s="14"/>
      <c r="J16" s="14"/>
      <c r="K16" s="14"/>
      <c r="L16" s="14"/>
      <c r="M16" s="14"/>
      <c r="N16" s="14"/>
      <c r="O16" s="14">
        <f>O17</f>
        <v>0</v>
      </c>
      <c r="P16" s="14"/>
      <c r="Q16" s="14"/>
      <c r="R16" s="14"/>
      <c r="S16" s="14"/>
      <c r="T16" s="14"/>
      <c r="U16" s="14"/>
    </row>
    <row r="17" spans="1:21" ht="48" hidden="1" customHeight="1" x14ac:dyDescent="0.2">
      <c r="A17" s="20"/>
      <c r="B17" s="22" t="s">
        <v>50</v>
      </c>
      <c r="C17" s="13"/>
      <c r="D17" s="14"/>
      <c r="E17" s="14"/>
      <c r="F17" s="14"/>
      <c r="G17" s="14"/>
      <c r="H17" s="14"/>
      <c r="I17" s="14"/>
      <c r="J17" s="14"/>
      <c r="K17" s="14"/>
      <c r="L17" s="14"/>
      <c r="M17" s="11"/>
      <c r="N17" s="11"/>
      <c r="O17" s="13"/>
      <c r="P17" s="11"/>
      <c r="Q17" s="13"/>
      <c r="R17" s="11"/>
      <c r="S17" s="13"/>
      <c r="T17" s="11"/>
      <c r="U17" s="13"/>
    </row>
    <row r="18" spans="1:21" ht="83.45" hidden="1" customHeight="1" x14ac:dyDescent="0.2">
      <c r="A18" s="20"/>
      <c r="B18" s="17" t="s">
        <v>29</v>
      </c>
      <c r="C18" s="16"/>
      <c r="D18" s="14"/>
      <c r="E18" s="14"/>
      <c r="F18" s="14"/>
      <c r="G18" s="14"/>
      <c r="H18" s="14"/>
      <c r="I18" s="14"/>
      <c r="J18" s="14"/>
      <c r="K18" s="14"/>
      <c r="L18" s="14"/>
      <c r="M18" s="16"/>
      <c r="N18" s="16"/>
      <c r="O18" s="16"/>
      <c r="P18" s="16"/>
      <c r="Q18" s="16"/>
      <c r="R18" s="16"/>
      <c r="S18" s="16"/>
      <c r="T18" s="16"/>
      <c r="U18" s="16"/>
    </row>
    <row r="19" spans="1:21" ht="53.25" hidden="1" customHeight="1" x14ac:dyDescent="0.2">
      <c r="A19" s="20"/>
      <c r="B19" s="23" t="s">
        <v>30</v>
      </c>
      <c r="C19" s="16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6" t="e">
        <f>#REF!+D18</f>
        <v>#REF!</v>
      </c>
      <c r="P19" s="14"/>
      <c r="Q19" s="16" t="e">
        <f>#REF!+F18</f>
        <v>#REF!</v>
      </c>
      <c r="R19" s="14"/>
      <c r="S19" s="16" t="e">
        <f>#REF!+H18</f>
        <v>#REF!</v>
      </c>
      <c r="T19" s="14"/>
      <c r="U19" s="16" t="e">
        <f>#REF!+J18</f>
        <v>#REF!</v>
      </c>
    </row>
    <row r="20" spans="1:21" ht="33.75" hidden="1" customHeight="1" x14ac:dyDescent="0.2">
      <c r="A20" s="20" t="s">
        <v>12</v>
      </c>
      <c r="B20" s="24" t="s">
        <v>4</v>
      </c>
      <c r="C20" s="16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6" t="e">
        <f>#REF!+D19</f>
        <v>#REF!</v>
      </c>
      <c r="P20" s="14"/>
      <c r="Q20" s="16" t="e">
        <f>#REF!+F19</f>
        <v>#REF!</v>
      </c>
      <c r="R20" s="14"/>
      <c r="S20" s="16" t="e">
        <f>#REF!+H19</f>
        <v>#REF!</v>
      </c>
      <c r="T20" s="14"/>
      <c r="U20" s="16" t="e">
        <f>#REF!+J19</f>
        <v>#REF!</v>
      </c>
    </row>
    <row r="21" spans="1:21" ht="35.25" hidden="1" customHeight="1" x14ac:dyDescent="0.2">
      <c r="A21" s="20" t="s">
        <v>13</v>
      </c>
      <c r="B21" s="25" t="s">
        <v>22</v>
      </c>
      <c r="C21" s="16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6" t="e">
        <f>#REF!+D20</f>
        <v>#REF!</v>
      </c>
      <c r="P21" s="14"/>
      <c r="Q21" s="16" t="e">
        <f>#REF!+F20</f>
        <v>#REF!</v>
      </c>
      <c r="R21" s="14"/>
      <c r="S21" s="16" t="e">
        <f>#REF!+H20</f>
        <v>#REF!</v>
      </c>
      <c r="T21" s="14"/>
      <c r="U21" s="16" t="e">
        <f>#REF!+J20</f>
        <v>#REF!</v>
      </c>
    </row>
    <row r="22" spans="1:21" ht="38.25" hidden="1" customHeight="1" x14ac:dyDescent="0.2">
      <c r="A22" s="20"/>
      <c r="B22" s="26" t="s">
        <v>15</v>
      </c>
      <c r="C22" s="16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6" t="e">
        <f>#REF!+D21</f>
        <v>#REF!</v>
      </c>
      <c r="P22" s="14"/>
      <c r="Q22" s="16" t="e">
        <f>#REF!+F21</f>
        <v>#REF!</v>
      </c>
      <c r="R22" s="14"/>
      <c r="S22" s="16" t="e">
        <f>#REF!+H21</f>
        <v>#REF!</v>
      </c>
      <c r="T22" s="14"/>
      <c r="U22" s="16" t="e">
        <f>#REF!+J21</f>
        <v>#REF!</v>
      </c>
    </row>
    <row r="23" spans="1:21" ht="36.75" hidden="1" customHeight="1" x14ac:dyDescent="0.2">
      <c r="A23" s="20"/>
      <c r="B23" s="26" t="s">
        <v>121</v>
      </c>
      <c r="C23" s="16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6" t="e">
        <f>#REF!+D22</f>
        <v>#REF!</v>
      </c>
      <c r="P23" s="14"/>
      <c r="Q23" s="16" t="e">
        <f>#REF!+F22</f>
        <v>#REF!</v>
      </c>
      <c r="R23" s="14"/>
      <c r="S23" s="16" t="e">
        <f>#REF!+H22</f>
        <v>#REF!</v>
      </c>
      <c r="T23" s="14"/>
      <c r="U23" s="16" t="e">
        <f>#REF!+J22</f>
        <v>#REF!</v>
      </c>
    </row>
    <row r="24" spans="1:21" ht="35.25" hidden="1" customHeight="1" x14ac:dyDescent="0.2">
      <c r="A24" s="20"/>
      <c r="B24" s="26" t="s">
        <v>16</v>
      </c>
      <c r="C24" s="16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6" t="e">
        <f>#REF!+D23</f>
        <v>#REF!</v>
      </c>
      <c r="P24" s="14"/>
      <c r="Q24" s="16" t="e">
        <f>#REF!+F23</f>
        <v>#REF!</v>
      </c>
      <c r="R24" s="14"/>
      <c r="S24" s="16" t="e">
        <f>#REF!+H23</f>
        <v>#REF!</v>
      </c>
      <c r="T24" s="14"/>
      <c r="U24" s="16" t="e">
        <f>#REF!+J23</f>
        <v>#REF!</v>
      </c>
    </row>
    <row r="25" spans="1:21" ht="33" hidden="1" customHeight="1" x14ac:dyDescent="0.2">
      <c r="A25" s="20"/>
      <c r="B25" s="26" t="s">
        <v>17</v>
      </c>
      <c r="C25" s="16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6" t="e">
        <f>#REF!+D24</f>
        <v>#REF!</v>
      </c>
      <c r="P25" s="14"/>
      <c r="Q25" s="16" t="e">
        <f>#REF!+F24</f>
        <v>#REF!</v>
      </c>
      <c r="R25" s="14"/>
      <c r="S25" s="16" t="e">
        <f>#REF!+H24</f>
        <v>#REF!</v>
      </c>
      <c r="T25" s="14"/>
      <c r="U25" s="16" t="e">
        <f>#REF!+J24</f>
        <v>#REF!</v>
      </c>
    </row>
    <row r="26" spans="1:21" ht="33.75" hidden="1" customHeight="1" x14ac:dyDescent="0.2">
      <c r="A26" s="20"/>
      <c r="B26" s="26" t="s">
        <v>18</v>
      </c>
      <c r="C26" s="16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6" t="e">
        <f>#REF!+D25</f>
        <v>#REF!</v>
      </c>
      <c r="P26" s="14"/>
      <c r="Q26" s="16" t="e">
        <f>#REF!+F25</f>
        <v>#REF!</v>
      </c>
      <c r="R26" s="14"/>
      <c r="S26" s="16" t="e">
        <f>#REF!+H25</f>
        <v>#REF!</v>
      </c>
      <c r="T26" s="14"/>
      <c r="U26" s="16" t="e">
        <f>#REF!+J25</f>
        <v>#REF!</v>
      </c>
    </row>
    <row r="27" spans="1:21" ht="34.5" hidden="1" customHeight="1" x14ac:dyDescent="0.2">
      <c r="A27" s="20"/>
      <c r="B27" s="26" t="s">
        <v>6</v>
      </c>
      <c r="C27" s="16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6" t="e">
        <f>#REF!+D26</f>
        <v>#REF!</v>
      </c>
      <c r="P27" s="14"/>
      <c r="Q27" s="16" t="e">
        <f>#REF!+F26</f>
        <v>#REF!</v>
      </c>
      <c r="R27" s="14"/>
      <c r="S27" s="16" t="e">
        <f>#REF!+H26</f>
        <v>#REF!</v>
      </c>
      <c r="T27" s="14"/>
      <c r="U27" s="16" t="e">
        <f>#REF!+J26</f>
        <v>#REF!</v>
      </c>
    </row>
    <row r="28" spans="1:21" ht="35.25" hidden="1" customHeight="1" x14ac:dyDescent="0.2">
      <c r="A28" s="20"/>
      <c r="B28" s="26" t="s">
        <v>7</v>
      </c>
      <c r="C28" s="16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6" t="e">
        <f>#REF!+D27</f>
        <v>#REF!</v>
      </c>
      <c r="P28" s="14"/>
      <c r="Q28" s="16" t="e">
        <f>#REF!+F27</f>
        <v>#REF!</v>
      </c>
      <c r="R28" s="14"/>
      <c r="S28" s="16" t="e">
        <f>#REF!+H27</f>
        <v>#REF!</v>
      </c>
      <c r="T28" s="14"/>
      <c r="U28" s="16" t="e">
        <f>#REF!+J27</f>
        <v>#REF!</v>
      </c>
    </row>
    <row r="29" spans="1:21" ht="36" hidden="1" customHeight="1" x14ac:dyDescent="0.2">
      <c r="A29" s="20"/>
      <c r="B29" s="26" t="s">
        <v>19</v>
      </c>
      <c r="C29" s="16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6" t="e">
        <f>#REF!+D28</f>
        <v>#REF!</v>
      </c>
      <c r="P29" s="14"/>
      <c r="Q29" s="16" t="e">
        <f>#REF!+F28</f>
        <v>#REF!</v>
      </c>
      <c r="R29" s="14"/>
      <c r="S29" s="16" t="e">
        <f>#REF!+H28</f>
        <v>#REF!</v>
      </c>
      <c r="T29" s="14"/>
      <c r="U29" s="16" t="e">
        <f>#REF!+J28</f>
        <v>#REF!</v>
      </c>
    </row>
    <row r="30" spans="1:21" ht="37.5" hidden="1" customHeight="1" x14ac:dyDescent="0.2">
      <c r="A30" s="20"/>
      <c r="B30" s="26" t="s">
        <v>8</v>
      </c>
      <c r="C30" s="16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6" t="e">
        <f>#REF!+D29</f>
        <v>#REF!</v>
      </c>
      <c r="P30" s="14"/>
      <c r="Q30" s="16" t="e">
        <f>#REF!+F29</f>
        <v>#REF!</v>
      </c>
      <c r="R30" s="14"/>
      <c r="S30" s="16" t="e">
        <f>#REF!+H29</f>
        <v>#REF!</v>
      </c>
      <c r="T30" s="14"/>
      <c r="U30" s="16" t="e">
        <f>#REF!+J29</f>
        <v>#REF!</v>
      </c>
    </row>
    <row r="31" spans="1:21" ht="37.5" hidden="1" customHeight="1" x14ac:dyDescent="0.2">
      <c r="A31" s="20"/>
      <c r="B31" s="26" t="s">
        <v>9</v>
      </c>
      <c r="C31" s="16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6" t="e">
        <f>#REF!+D30</f>
        <v>#REF!</v>
      </c>
      <c r="P31" s="14"/>
      <c r="Q31" s="16" t="e">
        <f>#REF!+F30</f>
        <v>#REF!</v>
      </c>
      <c r="R31" s="14"/>
      <c r="S31" s="16" t="e">
        <f>#REF!+H30</f>
        <v>#REF!</v>
      </c>
      <c r="T31" s="14"/>
      <c r="U31" s="16" t="e">
        <f>#REF!+J30</f>
        <v>#REF!</v>
      </c>
    </row>
    <row r="32" spans="1:21" ht="37.5" hidden="1" customHeight="1" x14ac:dyDescent="0.2">
      <c r="A32" s="20"/>
      <c r="B32" s="26" t="s">
        <v>10</v>
      </c>
      <c r="C32" s="16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6" t="e">
        <f>#REF!+D31</f>
        <v>#REF!</v>
      </c>
      <c r="P32" s="14"/>
      <c r="Q32" s="16" t="e">
        <f>#REF!+F31</f>
        <v>#REF!</v>
      </c>
      <c r="R32" s="14"/>
      <c r="S32" s="16" t="e">
        <f>#REF!+H31</f>
        <v>#REF!</v>
      </c>
      <c r="T32" s="14"/>
      <c r="U32" s="16" t="e">
        <f>#REF!+J31</f>
        <v>#REF!</v>
      </c>
    </row>
    <row r="33" spans="1:21" ht="36" hidden="1" customHeight="1" x14ac:dyDescent="0.2">
      <c r="A33" s="20"/>
      <c r="B33" s="26" t="s">
        <v>20</v>
      </c>
      <c r="C33" s="16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6" t="e">
        <f>#REF!+D32</f>
        <v>#REF!</v>
      </c>
      <c r="P33" s="14"/>
      <c r="Q33" s="16" t="e">
        <f>#REF!+F32</f>
        <v>#REF!</v>
      </c>
      <c r="R33" s="14"/>
      <c r="S33" s="16" t="e">
        <f>#REF!+H32</f>
        <v>#REF!</v>
      </c>
      <c r="T33" s="14"/>
      <c r="U33" s="16" t="e">
        <f>#REF!+J32</f>
        <v>#REF!</v>
      </c>
    </row>
    <row r="34" spans="1:21" ht="33.75" hidden="1" customHeight="1" x14ac:dyDescent="0.2">
      <c r="A34" s="20"/>
      <c r="B34" s="25" t="s">
        <v>21</v>
      </c>
      <c r="C34" s="16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6" t="e">
        <f>#REF!+D33</f>
        <v>#REF!</v>
      </c>
      <c r="P34" s="14"/>
      <c r="Q34" s="16" t="e">
        <f>#REF!+F33</f>
        <v>#REF!</v>
      </c>
      <c r="R34" s="14"/>
      <c r="S34" s="16" t="e">
        <f>#REF!+H33</f>
        <v>#REF!</v>
      </c>
      <c r="T34" s="14"/>
      <c r="U34" s="16" t="e">
        <f>#REF!+J33</f>
        <v>#REF!</v>
      </c>
    </row>
    <row r="35" spans="1:21" ht="36.75" hidden="1" customHeight="1" x14ac:dyDescent="0.2">
      <c r="A35" s="20"/>
      <c r="B35" s="26" t="s">
        <v>11</v>
      </c>
      <c r="C35" s="16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6" t="e">
        <f>#REF!+D34</f>
        <v>#REF!</v>
      </c>
      <c r="P35" s="14"/>
      <c r="Q35" s="16" t="e">
        <f>#REF!+F34</f>
        <v>#REF!</v>
      </c>
      <c r="R35" s="14"/>
      <c r="S35" s="16" t="e">
        <f>#REF!+H34</f>
        <v>#REF!</v>
      </c>
      <c r="T35" s="14"/>
      <c r="U35" s="16" t="e">
        <f>#REF!+J34</f>
        <v>#REF!</v>
      </c>
    </row>
    <row r="36" spans="1:21" ht="31.5" hidden="1" customHeight="1" x14ac:dyDescent="0.2">
      <c r="A36" s="45"/>
      <c r="B36" s="27" t="s">
        <v>4</v>
      </c>
      <c r="C36" s="16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6" t="e">
        <f>#REF!+D35</f>
        <v>#REF!</v>
      </c>
      <c r="P36" s="14"/>
      <c r="Q36" s="16" t="e">
        <f>#REF!+F35</f>
        <v>#REF!</v>
      </c>
      <c r="R36" s="14"/>
      <c r="S36" s="16" t="e">
        <f>#REF!+H35</f>
        <v>#REF!</v>
      </c>
      <c r="T36" s="14"/>
      <c r="U36" s="16" t="e">
        <f>#REF!+J35</f>
        <v>#REF!</v>
      </c>
    </row>
    <row r="37" spans="1:21" ht="32.25" hidden="1" customHeight="1" x14ac:dyDescent="0.2">
      <c r="A37" s="45"/>
      <c r="B37" s="25" t="s">
        <v>22</v>
      </c>
      <c r="C37" s="16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6" t="e">
        <f>#REF!+D36</f>
        <v>#REF!</v>
      </c>
      <c r="P37" s="14"/>
      <c r="Q37" s="16" t="e">
        <f>#REF!+F36</f>
        <v>#REF!</v>
      </c>
      <c r="R37" s="14"/>
      <c r="S37" s="16" t="e">
        <f>#REF!+H36</f>
        <v>#REF!</v>
      </c>
      <c r="T37" s="14"/>
      <c r="U37" s="16" t="e">
        <f>#REF!+J36</f>
        <v>#REF!</v>
      </c>
    </row>
    <row r="38" spans="1:21" ht="78.75" hidden="1" customHeight="1" x14ac:dyDescent="0.2">
      <c r="A38" s="45"/>
      <c r="B38" s="15" t="s">
        <v>32</v>
      </c>
      <c r="C38" s="16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6" t="e">
        <f>#REF!+D37</f>
        <v>#REF!</v>
      </c>
      <c r="P38" s="14"/>
      <c r="Q38" s="16" t="e">
        <f>#REF!+F37</f>
        <v>#REF!</v>
      </c>
      <c r="R38" s="14"/>
      <c r="S38" s="16" t="e">
        <f>#REF!+H37</f>
        <v>#REF!</v>
      </c>
      <c r="T38" s="14"/>
      <c r="U38" s="16" t="e">
        <f>#REF!+J37</f>
        <v>#REF!</v>
      </c>
    </row>
    <row r="39" spans="1:21" ht="34.5" hidden="1" customHeight="1" x14ac:dyDescent="0.2">
      <c r="A39" s="45"/>
      <c r="B39" s="26" t="s">
        <v>23</v>
      </c>
      <c r="C39" s="16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6" t="e">
        <f>#REF!+D38</f>
        <v>#REF!</v>
      </c>
      <c r="P39" s="14"/>
      <c r="Q39" s="16" t="e">
        <f>#REF!+F38</f>
        <v>#REF!</v>
      </c>
      <c r="R39" s="14"/>
      <c r="S39" s="16" t="e">
        <f>#REF!+H38</f>
        <v>#REF!</v>
      </c>
      <c r="T39" s="14"/>
      <c r="U39" s="16" t="e">
        <f>#REF!+J38</f>
        <v>#REF!</v>
      </c>
    </row>
    <row r="40" spans="1:21" ht="47.25" hidden="1" customHeight="1" x14ac:dyDescent="0.2">
      <c r="A40" s="45"/>
      <c r="B40" s="26" t="s">
        <v>33</v>
      </c>
      <c r="C40" s="16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6" t="e">
        <f>#REF!+D39</f>
        <v>#REF!</v>
      </c>
      <c r="P40" s="14"/>
      <c r="Q40" s="16" t="e">
        <f>#REF!+F39</f>
        <v>#REF!</v>
      </c>
      <c r="R40" s="14"/>
      <c r="S40" s="16" t="e">
        <f>#REF!+H39</f>
        <v>#REF!</v>
      </c>
      <c r="T40" s="14"/>
      <c r="U40" s="16" t="e">
        <f>#REF!+J39</f>
        <v>#REF!</v>
      </c>
    </row>
    <row r="41" spans="1:21" ht="48" hidden="1" customHeight="1" x14ac:dyDescent="0.2">
      <c r="A41" s="45"/>
      <c r="B41" s="26" t="s">
        <v>24</v>
      </c>
      <c r="C41" s="16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6" t="e">
        <f>#REF!+D40</f>
        <v>#REF!</v>
      </c>
      <c r="P41" s="14"/>
      <c r="Q41" s="16" t="e">
        <f>#REF!+F40</f>
        <v>#REF!</v>
      </c>
      <c r="R41" s="14"/>
      <c r="S41" s="16" t="e">
        <f>#REF!+H40</f>
        <v>#REF!</v>
      </c>
      <c r="T41" s="14"/>
      <c r="U41" s="16" t="e">
        <f>#REF!+J40</f>
        <v>#REF!</v>
      </c>
    </row>
    <row r="42" spans="1:21" ht="48" hidden="1" customHeight="1" x14ac:dyDescent="0.2">
      <c r="A42" s="45"/>
      <c r="B42" s="26" t="s">
        <v>25</v>
      </c>
      <c r="C42" s="16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6" t="e">
        <f>#REF!+D41</f>
        <v>#REF!</v>
      </c>
      <c r="P42" s="14"/>
      <c r="Q42" s="16" t="e">
        <f>#REF!+F41</f>
        <v>#REF!</v>
      </c>
      <c r="R42" s="14"/>
      <c r="S42" s="16" t="e">
        <f>#REF!+H41</f>
        <v>#REF!</v>
      </c>
      <c r="T42" s="14"/>
      <c r="U42" s="16" t="e">
        <f>#REF!+J41</f>
        <v>#REF!</v>
      </c>
    </row>
    <row r="43" spans="1:21" ht="51" hidden="1" customHeight="1" x14ac:dyDescent="0.2">
      <c r="A43" s="45"/>
      <c r="B43" s="26" t="s">
        <v>27</v>
      </c>
      <c r="C43" s="16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6" t="e">
        <f>#REF!+D42</f>
        <v>#REF!</v>
      </c>
      <c r="P43" s="14"/>
      <c r="Q43" s="16" t="e">
        <f>#REF!+F42</f>
        <v>#REF!</v>
      </c>
      <c r="R43" s="14"/>
      <c r="S43" s="16" t="e">
        <f>#REF!+H42</f>
        <v>#REF!</v>
      </c>
      <c r="T43" s="14"/>
      <c r="U43" s="16" t="e">
        <f>#REF!+J42</f>
        <v>#REF!</v>
      </c>
    </row>
    <row r="44" spans="1:21" ht="95.25" hidden="1" customHeight="1" x14ac:dyDescent="0.2">
      <c r="A44" s="45"/>
      <c r="B44" s="26" t="s">
        <v>26</v>
      </c>
      <c r="C44" s="16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6" t="e">
        <f>#REF!+D43</f>
        <v>#REF!</v>
      </c>
      <c r="P44" s="14"/>
      <c r="Q44" s="16" t="e">
        <f>#REF!+F43</f>
        <v>#REF!</v>
      </c>
      <c r="R44" s="14"/>
      <c r="S44" s="16" t="e">
        <f>#REF!+H43</f>
        <v>#REF!</v>
      </c>
      <c r="T44" s="14"/>
      <c r="U44" s="16" t="e">
        <f>#REF!+J43</f>
        <v>#REF!</v>
      </c>
    </row>
    <row r="45" spans="1:21" ht="34.5" hidden="1" customHeight="1" x14ac:dyDescent="0.2">
      <c r="A45" s="45"/>
      <c r="B45" s="26" t="s">
        <v>31</v>
      </c>
      <c r="C45" s="16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 t="e">
        <f>#REF!+D44</f>
        <v>#REF!</v>
      </c>
      <c r="P45" s="14"/>
      <c r="Q45" s="16" t="e">
        <f>#REF!+F44</f>
        <v>#REF!</v>
      </c>
      <c r="R45" s="14"/>
      <c r="S45" s="16" t="e">
        <f>#REF!+H44</f>
        <v>#REF!</v>
      </c>
      <c r="T45" s="14"/>
      <c r="U45" s="16" t="e">
        <f>#REF!+J44</f>
        <v>#REF!</v>
      </c>
    </row>
    <row r="46" spans="1:21" ht="65.25" hidden="1" customHeight="1" x14ac:dyDescent="0.2">
      <c r="A46" s="45"/>
      <c r="B46" s="26" t="s">
        <v>28</v>
      </c>
      <c r="C46" s="16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6" t="e">
        <f>#REF!+D45</f>
        <v>#REF!</v>
      </c>
      <c r="P46" s="14"/>
      <c r="Q46" s="16" t="e">
        <f>#REF!+F45</f>
        <v>#REF!</v>
      </c>
      <c r="R46" s="14"/>
      <c r="S46" s="16" t="e">
        <f>#REF!+H45</f>
        <v>#REF!</v>
      </c>
      <c r="T46" s="14"/>
      <c r="U46" s="16" t="e">
        <f>#REF!+J45</f>
        <v>#REF!</v>
      </c>
    </row>
    <row r="47" spans="1:21" ht="32.450000000000003" hidden="1" customHeight="1" x14ac:dyDescent="0.2">
      <c r="A47" s="20"/>
      <c r="B47" s="12" t="s">
        <v>34</v>
      </c>
      <c r="C47" s="11">
        <f t="shared" ref="C47" si="14">C48+C50</f>
        <v>0</v>
      </c>
      <c r="D47" s="11">
        <f t="shared" ref="D47" si="15">D48+D50</f>
        <v>0</v>
      </c>
      <c r="E47" s="11"/>
      <c r="F47" s="14"/>
      <c r="G47" s="11"/>
      <c r="H47" s="14"/>
      <c r="I47" s="11"/>
      <c r="J47" s="14"/>
      <c r="K47" s="11"/>
      <c r="L47" s="14"/>
      <c r="M47" s="14"/>
      <c r="N47" s="14"/>
      <c r="O47" s="16">
        <v>0</v>
      </c>
      <c r="P47" s="14"/>
      <c r="Q47" s="16">
        <v>0</v>
      </c>
      <c r="R47" s="14"/>
      <c r="S47" s="16">
        <v>0</v>
      </c>
      <c r="T47" s="14"/>
      <c r="U47" s="16">
        <v>0</v>
      </c>
    </row>
    <row r="48" spans="1:21" ht="32.25" hidden="1" customHeight="1" x14ac:dyDescent="0.2">
      <c r="A48" s="20"/>
      <c r="B48" s="28" t="s">
        <v>35</v>
      </c>
      <c r="C48" s="29">
        <f t="shared" ref="C48:D48" si="16">C49</f>
        <v>0</v>
      </c>
      <c r="D48" s="29">
        <f t="shared" si="16"/>
        <v>0</v>
      </c>
      <c r="E48" s="29"/>
      <c r="F48" s="11"/>
      <c r="G48" s="29"/>
      <c r="H48" s="11"/>
      <c r="I48" s="29"/>
      <c r="J48" s="11"/>
      <c r="K48" s="29"/>
      <c r="L48" s="11"/>
      <c r="M48" s="14"/>
      <c r="N48" s="14"/>
      <c r="O48" s="11">
        <f>O49+O51</f>
        <v>0</v>
      </c>
      <c r="P48" s="14"/>
      <c r="Q48" s="11">
        <f>Q49+Q51</f>
        <v>0</v>
      </c>
      <c r="R48" s="14"/>
      <c r="S48" s="11">
        <f>S49+S51</f>
        <v>0</v>
      </c>
      <c r="T48" s="14"/>
      <c r="U48" s="11">
        <f>U49+U51</f>
        <v>0</v>
      </c>
    </row>
    <row r="49" spans="1:21" ht="35.25" hidden="1" customHeight="1" x14ac:dyDescent="0.2">
      <c r="A49" s="20"/>
      <c r="B49" s="26" t="s">
        <v>56</v>
      </c>
      <c r="C49" s="13"/>
      <c r="D49" s="14"/>
      <c r="E49" s="14"/>
      <c r="F49" s="29"/>
      <c r="G49" s="14"/>
      <c r="H49" s="29"/>
      <c r="I49" s="14"/>
      <c r="J49" s="29"/>
      <c r="K49" s="14"/>
      <c r="L49" s="29"/>
      <c r="M49" s="11"/>
      <c r="N49" s="11"/>
      <c r="O49" s="29">
        <f>O50</f>
        <v>0</v>
      </c>
      <c r="P49" s="11"/>
      <c r="Q49" s="29">
        <f>Q50</f>
        <v>0</v>
      </c>
      <c r="R49" s="11"/>
      <c r="S49" s="29">
        <f>S50</f>
        <v>0</v>
      </c>
      <c r="T49" s="11"/>
      <c r="U49" s="29">
        <f>U50</f>
        <v>0</v>
      </c>
    </row>
    <row r="50" spans="1:21" ht="33" hidden="1" customHeight="1" x14ac:dyDescent="0.2">
      <c r="A50" s="20"/>
      <c r="B50" s="25" t="s">
        <v>22</v>
      </c>
      <c r="C50" s="29">
        <f t="shared" ref="C50" si="17">SUM(C51:C59)</f>
        <v>0</v>
      </c>
      <c r="D50" s="29">
        <f t="shared" ref="D50" si="18">SUM(D51:D59)</f>
        <v>0</v>
      </c>
      <c r="E50" s="29"/>
      <c r="F50" s="14"/>
      <c r="G50" s="29"/>
      <c r="H50" s="14"/>
      <c r="I50" s="29"/>
      <c r="J50" s="14"/>
      <c r="K50" s="29"/>
      <c r="L50" s="14"/>
      <c r="M50" s="29"/>
      <c r="N50" s="29"/>
      <c r="O50" s="13"/>
      <c r="P50" s="29"/>
      <c r="Q50" s="13"/>
      <c r="R50" s="29"/>
      <c r="S50" s="13"/>
      <c r="T50" s="29"/>
      <c r="U50" s="13"/>
    </row>
    <row r="51" spans="1:21" ht="34.5" hidden="1" customHeight="1" x14ac:dyDescent="0.2">
      <c r="A51" s="20"/>
      <c r="B51" s="26" t="s">
        <v>55</v>
      </c>
      <c r="C51" s="13"/>
      <c r="D51" s="14"/>
      <c r="E51" s="14"/>
      <c r="F51" s="29"/>
      <c r="G51" s="14"/>
      <c r="H51" s="29"/>
      <c r="I51" s="14"/>
      <c r="J51" s="29"/>
      <c r="K51" s="14"/>
      <c r="L51" s="29"/>
      <c r="M51" s="14"/>
      <c r="N51" s="14"/>
      <c r="O51" s="29">
        <f>SUM(O52:O60)</f>
        <v>0</v>
      </c>
      <c r="P51" s="14"/>
      <c r="Q51" s="29">
        <f>SUM(Q52:Q60)</f>
        <v>0</v>
      </c>
      <c r="R51" s="14"/>
      <c r="S51" s="29">
        <f>SUM(S52:S60)</f>
        <v>0</v>
      </c>
      <c r="T51" s="14"/>
      <c r="U51" s="29">
        <f>SUM(U52:U60)</f>
        <v>0</v>
      </c>
    </row>
    <row r="52" spans="1:21" ht="33.75" hidden="1" customHeight="1" x14ac:dyDescent="0.2">
      <c r="A52" s="20"/>
      <c r="B52" s="23" t="s">
        <v>58</v>
      </c>
      <c r="C52" s="13"/>
      <c r="D52" s="14"/>
      <c r="E52" s="14"/>
      <c r="F52" s="14"/>
      <c r="G52" s="14"/>
      <c r="H52" s="14"/>
      <c r="I52" s="14"/>
      <c r="J52" s="14"/>
      <c r="K52" s="14"/>
      <c r="L52" s="14"/>
      <c r="M52" s="29"/>
      <c r="N52" s="29"/>
      <c r="O52" s="13"/>
      <c r="P52" s="29"/>
      <c r="Q52" s="13"/>
      <c r="R52" s="29"/>
      <c r="S52" s="13"/>
      <c r="T52" s="29"/>
      <c r="U52" s="13"/>
    </row>
    <row r="53" spans="1:21" ht="48" hidden="1" customHeight="1" x14ac:dyDescent="0.2">
      <c r="A53" s="20"/>
      <c r="B53" s="23" t="s">
        <v>54</v>
      </c>
      <c r="C53" s="13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3"/>
      <c r="P53" s="14"/>
      <c r="Q53" s="13"/>
      <c r="R53" s="14"/>
      <c r="S53" s="13"/>
      <c r="T53" s="14"/>
      <c r="U53" s="13"/>
    </row>
    <row r="54" spans="1:21" ht="33.75" hidden="1" customHeight="1" x14ac:dyDescent="0.2">
      <c r="A54" s="20"/>
      <c r="B54" s="23" t="s">
        <v>53</v>
      </c>
      <c r="C54" s="13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3"/>
      <c r="P54" s="14"/>
      <c r="Q54" s="13"/>
      <c r="R54" s="14"/>
      <c r="S54" s="13"/>
      <c r="T54" s="14"/>
      <c r="U54" s="13"/>
    </row>
    <row r="55" spans="1:21" ht="48" hidden="1" customHeight="1" x14ac:dyDescent="0.2">
      <c r="A55" s="20"/>
      <c r="B55" s="23" t="s">
        <v>52</v>
      </c>
      <c r="C55" s="13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3"/>
      <c r="P55" s="14"/>
      <c r="Q55" s="13"/>
      <c r="R55" s="14"/>
      <c r="S55" s="13"/>
      <c r="T55" s="14"/>
      <c r="U55" s="13"/>
    </row>
    <row r="56" spans="1:21" ht="33.75" hidden="1" customHeight="1" x14ac:dyDescent="0.2">
      <c r="A56" s="20"/>
      <c r="B56" s="23" t="s">
        <v>51</v>
      </c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3"/>
      <c r="P56" s="14"/>
      <c r="Q56" s="13"/>
      <c r="R56" s="14"/>
      <c r="S56" s="13"/>
      <c r="T56" s="14"/>
      <c r="U56" s="13"/>
    </row>
    <row r="57" spans="1:21" ht="35.25" hidden="1" customHeight="1" x14ac:dyDescent="0.2">
      <c r="A57" s="20"/>
      <c r="B57" s="23" t="s">
        <v>59</v>
      </c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3"/>
      <c r="P57" s="14"/>
      <c r="Q57" s="13"/>
      <c r="R57" s="14"/>
      <c r="S57" s="13"/>
      <c r="T57" s="14"/>
      <c r="U57" s="13"/>
    </row>
    <row r="58" spans="1:21" ht="49.5" hidden="1" customHeight="1" x14ac:dyDescent="0.2">
      <c r="A58" s="20"/>
      <c r="B58" s="23" t="s">
        <v>60</v>
      </c>
      <c r="C58" s="13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3"/>
      <c r="P58" s="14"/>
      <c r="Q58" s="13"/>
      <c r="R58" s="14"/>
      <c r="S58" s="13"/>
      <c r="T58" s="14"/>
      <c r="U58" s="13"/>
    </row>
    <row r="59" spans="1:21" ht="47.25" hidden="1" customHeight="1" x14ac:dyDescent="0.2">
      <c r="A59" s="20"/>
      <c r="B59" s="23" t="s">
        <v>61</v>
      </c>
      <c r="C59" s="13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3"/>
      <c r="P59" s="14"/>
      <c r="Q59" s="13"/>
      <c r="R59" s="14"/>
      <c r="S59" s="13"/>
      <c r="T59" s="14"/>
      <c r="U59" s="13"/>
    </row>
    <row r="60" spans="1:21" ht="57.75" customHeight="1" x14ac:dyDescent="0.2">
      <c r="A60" s="20"/>
      <c r="B60" s="27" t="s">
        <v>36</v>
      </c>
      <c r="C60" s="16">
        <f>C61+C63</f>
        <v>232053599</v>
      </c>
      <c r="D60" s="16">
        <f t="shared" ref="D60" si="19">D64</f>
        <v>0</v>
      </c>
      <c r="E60" s="16"/>
      <c r="F60" s="14"/>
      <c r="G60" s="16"/>
      <c r="H60" s="14"/>
      <c r="I60" s="16"/>
      <c r="J60" s="14"/>
      <c r="K60" s="16"/>
      <c r="L60" s="14"/>
      <c r="M60" s="14"/>
      <c r="N60" s="14"/>
      <c r="O60" s="13"/>
      <c r="P60" s="14"/>
      <c r="Q60" s="13"/>
      <c r="R60" s="14"/>
      <c r="S60" s="13"/>
      <c r="T60" s="14"/>
      <c r="U60" s="13"/>
    </row>
    <row r="61" spans="1:21" ht="24.75" customHeight="1" x14ac:dyDescent="0.2">
      <c r="A61" s="20"/>
      <c r="B61" s="30" t="s">
        <v>115</v>
      </c>
      <c r="C61" s="16">
        <f>C62</f>
        <v>0</v>
      </c>
      <c r="D61" s="16"/>
      <c r="E61" s="16"/>
      <c r="F61" s="14"/>
      <c r="G61" s="16"/>
      <c r="H61" s="14"/>
      <c r="I61" s="16"/>
      <c r="J61" s="14"/>
      <c r="K61" s="16"/>
      <c r="L61" s="14"/>
      <c r="M61" s="14"/>
      <c r="N61" s="14"/>
      <c r="O61" s="13"/>
      <c r="P61" s="14"/>
      <c r="Q61" s="13"/>
      <c r="R61" s="14"/>
      <c r="S61" s="13"/>
      <c r="T61" s="14"/>
      <c r="U61" s="13"/>
    </row>
    <row r="62" spans="1:21" ht="58.5" customHeight="1" x14ac:dyDescent="0.2">
      <c r="A62" s="20"/>
      <c r="B62" s="31" t="s">
        <v>116</v>
      </c>
      <c r="C62" s="13">
        <v>0</v>
      </c>
      <c r="D62" s="16"/>
      <c r="E62" s="16"/>
      <c r="F62" s="14"/>
      <c r="G62" s="16"/>
      <c r="H62" s="14"/>
      <c r="I62" s="16"/>
      <c r="J62" s="14"/>
      <c r="K62" s="16"/>
      <c r="L62" s="14"/>
      <c r="M62" s="14"/>
      <c r="N62" s="14"/>
      <c r="O62" s="13"/>
      <c r="P62" s="14"/>
      <c r="Q62" s="13"/>
      <c r="R62" s="14"/>
      <c r="S62" s="13"/>
      <c r="T62" s="14"/>
      <c r="U62" s="13"/>
    </row>
    <row r="63" spans="1:21" ht="22.5" customHeight="1" x14ac:dyDescent="0.2">
      <c r="A63" s="20"/>
      <c r="B63" s="32" t="s">
        <v>83</v>
      </c>
      <c r="C63" s="16">
        <f>C64</f>
        <v>232053599</v>
      </c>
      <c r="D63" s="16"/>
      <c r="E63" s="16"/>
      <c r="F63" s="14"/>
      <c r="G63" s="16"/>
      <c r="H63" s="14"/>
      <c r="I63" s="16"/>
      <c r="J63" s="14"/>
      <c r="K63" s="16"/>
      <c r="L63" s="14"/>
      <c r="M63" s="14"/>
      <c r="N63" s="14"/>
      <c r="O63" s="13"/>
      <c r="P63" s="14"/>
      <c r="Q63" s="13"/>
      <c r="R63" s="14"/>
      <c r="S63" s="13"/>
      <c r="T63" s="14"/>
      <c r="U63" s="13"/>
    </row>
    <row r="64" spans="1:21" ht="40.5" customHeight="1" x14ac:dyDescent="0.2">
      <c r="A64" s="20"/>
      <c r="B64" s="31" t="s">
        <v>124</v>
      </c>
      <c r="C64" s="13">
        <v>232053599</v>
      </c>
      <c r="D64" s="14"/>
      <c r="E64" s="14"/>
      <c r="F64" s="16"/>
      <c r="G64" s="14"/>
      <c r="H64" s="16"/>
      <c r="I64" s="14"/>
      <c r="J64" s="16"/>
      <c r="K64" s="14"/>
      <c r="L64" s="16"/>
      <c r="M64" s="14"/>
      <c r="N64" s="14"/>
      <c r="O64" s="16">
        <f>O65</f>
        <v>0</v>
      </c>
      <c r="P64" s="14"/>
      <c r="Q64" s="16">
        <f>Q65</f>
        <v>0</v>
      </c>
      <c r="R64" s="14"/>
      <c r="S64" s="16">
        <f>S65</f>
        <v>0</v>
      </c>
      <c r="T64" s="14"/>
      <c r="U64" s="16">
        <f>U65</f>
        <v>0</v>
      </c>
    </row>
    <row r="65" spans="1:21" ht="40.5" customHeight="1" x14ac:dyDescent="0.2">
      <c r="A65" s="20"/>
      <c r="B65" s="12" t="s">
        <v>49</v>
      </c>
      <c r="C65" s="11">
        <f t="shared" ref="C65:U65" si="20">C66</f>
        <v>22176297</v>
      </c>
      <c r="D65" s="11">
        <f t="shared" si="20"/>
        <v>0</v>
      </c>
      <c r="E65" s="11">
        <f t="shared" si="20"/>
        <v>0</v>
      </c>
      <c r="F65" s="11">
        <f t="shared" si="20"/>
        <v>0</v>
      </c>
      <c r="G65" s="11">
        <f t="shared" si="20"/>
        <v>0</v>
      </c>
      <c r="H65" s="11">
        <f t="shared" si="20"/>
        <v>0</v>
      </c>
      <c r="I65" s="11">
        <f t="shared" si="20"/>
        <v>0</v>
      </c>
      <c r="J65" s="11">
        <f t="shared" si="20"/>
        <v>0</v>
      </c>
      <c r="K65" s="11">
        <f t="shared" si="20"/>
        <v>0</v>
      </c>
      <c r="L65" s="11">
        <f t="shared" si="20"/>
        <v>0</v>
      </c>
      <c r="M65" s="11">
        <f t="shared" si="20"/>
        <v>0</v>
      </c>
      <c r="N65" s="11">
        <f t="shared" si="20"/>
        <v>0</v>
      </c>
      <c r="O65" s="11">
        <f t="shared" si="20"/>
        <v>0</v>
      </c>
      <c r="P65" s="11">
        <f t="shared" si="20"/>
        <v>0</v>
      </c>
      <c r="Q65" s="11">
        <f t="shared" si="20"/>
        <v>0</v>
      </c>
      <c r="R65" s="11">
        <f t="shared" si="20"/>
        <v>0</v>
      </c>
      <c r="S65" s="11">
        <f t="shared" si="20"/>
        <v>0</v>
      </c>
      <c r="T65" s="11">
        <f t="shared" si="20"/>
        <v>0</v>
      </c>
      <c r="U65" s="11">
        <f t="shared" si="20"/>
        <v>0</v>
      </c>
    </row>
    <row r="66" spans="1:21" s="47" customFormat="1" ht="42.75" customHeight="1" x14ac:dyDescent="0.2">
      <c r="A66" s="33"/>
      <c r="B66" s="28" t="s">
        <v>38</v>
      </c>
      <c r="C66" s="29">
        <f>C67+C69+C71+C73+C75+C77+C79+C81+C84+C86+C88</f>
        <v>22176297</v>
      </c>
      <c r="D66" s="29">
        <f t="shared" ref="D66:S66" si="21">D67+D69+D71+D73+D75+D77+D79+D81+D84+D86+D88</f>
        <v>0</v>
      </c>
      <c r="E66" s="29">
        <f t="shared" si="21"/>
        <v>0</v>
      </c>
      <c r="F66" s="29">
        <f t="shared" si="21"/>
        <v>0</v>
      </c>
      <c r="G66" s="29">
        <f t="shared" si="21"/>
        <v>0</v>
      </c>
      <c r="H66" s="29">
        <f t="shared" si="21"/>
        <v>0</v>
      </c>
      <c r="I66" s="29">
        <f t="shared" si="21"/>
        <v>0</v>
      </c>
      <c r="J66" s="29">
        <f t="shared" si="21"/>
        <v>0</v>
      </c>
      <c r="K66" s="29">
        <f t="shared" ref="K66:L66" si="22">K67+K69+K71+K73+K75+K77+K79+K81+K84+K86+K88</f>
        <v>0</v>
      </c>
      <c r="L66" s="29">
        <f t="shared" si="22"/>
        <v>0</v>
      </c>
      <c r="M66" s="29">
        <f t="shared" si="21"/>
        <v>0</v>
      </c>
      <c r="N66" s="29">
        <f t="shared" si="21"/>
        <v>0</v>
      </c>
      <c r="O66" s="29">
        <f t="shared" si="21"/>
        <v>0</v>
      </c>
      <c r="P66" s="29">
        <f t="shared" si="21"/>
        <v>0</v>
      </c>
      <c r="Q66" s="29">
        <f t="shared" si="21"/>
        <v>0</v>
      </c>
      <c r="R66" s="29">
        <f t="shared" si="21"/>
        <v>0</v>
      </c>
      <c r="S66" s="29">
        <f t="shared" si="21"/>
        <v>0</v>
      </c>
      <c r="T66" s="29">
        <f t="shared" ref="T66:U66" si="23">T67+T69+T71+T73+T75+T77+T79+T81+T84+T86+T88</f>
        <v>0</v>
      </c>
      <c r="U66" s="29">
        <f t="shared" si="23"/>
        <v>0</v>
      </c>
    </row>
    <row r="67" spans="1:21" s="34" customFormat="1" ht="21.75" customHeight="1" x14ac:dyDescent="0.2">
      <c r="B67" s="12" t="s">
        <v>39</v>
      </c>
      <c r="C67" s="11">
        <f t="shared" ref="C67:D67" si="24">C68</f>
        <v>0</v>
      </c>
      <c r="D67" s="11">
        <f t="shared" si="24"/>
        <v>0</v>
      </c>
      <c r="E67" s="11"/>
      <c r="F67" s="29"/>
      <c r="G67" s="11"/>
      <c r="H67" s="29"/>
      <c r="I67" s="11"/>
      <c r="J67" s="29"/>
      <c r="K67" s="11"/>
      <c r="L67" s="29"/>
      <c r="M67" s="11"/>
      <c r="N67" s="11"/>
      <c r="O67" s="29">
        <f>O68+O70+O72+O74+O76+O80+O82+O85+O87+O89</f>
        <v>0</v>
      </c>
      <c r="P67" s="11"/>
      <c r="Q67" s="29">
        <f>Q68+Q70+Q72+Q74+Q76+Q80+Q82+Q85+Q87+Q89</f>
        <v>0</v>
      </c>
      <c r="R67" s="11"/>
      <c r="S67" s="29">
        <f>S68+S70+S72+S74+S76+S80+S82+S85+S87+S89</f>
        <v>0</v>
      </c>
      <c r="T67" s="11"/>
      <c r="U67" s="29">
        <f>U68+U70+U72+U74+U76+U80+U82+U85+U87+U89</f>
        <v>0</v>
      </c>
    </row>
    <row r="68" spans="1:21" ht="59.25" customHeight="1" x14ac:dyDescent="0.2">
      <c r="B68" s="31" t="s">
        <v>125</v>
      </c>
      <c r="C68" s="13">
        <v>0</v>
      </c>
      <c r="D68" s="14"/>
      <c r="E68" s="14"/>
      <c r="F68" s="11"/>
      <c r="G68" s="14"/>
      <c r="H68" s="11"/>
      <c r="I68" s="14"/>
      <c r="J68" s="11"/>
      <c r="K68" s="14"/>
      <c r="L68" s="11"/>
      <c r="M68" s="29"/>
      <c r="N68" s="29"/>
      <c r="O68" s="11">
        <f>O69</f>
        <v>0</v>
      </c>
      <c r="P68" s="29"/>
      <c r="Q68" s="11">
        <f>Q69</f>
        <v>0</v>
      </c>
      <c r="R68" s="29"/>
      <c r="S68" s="11">
        <f>S69</f>
        <v>0</v>
      </c>
      <c r="T68" s="29"/>
      <c r="U68" s="11">
        <f>U69</f>
        <v>0</v>
      </c>
    </row>
    <row r="69" spans="1:21" s="34" customFormat="1" ht="21.75" customHeight="1" x14ac:dyDescent="0.2">
      <c r="B69" s="24" t="s">
        <v>40</v>
      </c>
      <c r="C69" s="11">
        <f t="shared" ref="C69:U70" si="25">C70</f>
        <v>5025494</v>
      </c>
      <c r="D69" s="11">
        <f t="shared" si="25"/>
        <v>0</v>
      </c>
      <c r="E69" s="11"/>
      <c r="F69" s="14"/>
      <c r="G69" s="11"/>
      <c r="H69" s="14"/>
      <c r="I69" s="11"/>
      <c r="J69" s="14"/>
      <c r="K69" s="11"/>
      <c r="L69" s="14"/>
      <c r="M69" s="11"/>
      <c r="N69" s="11"/>
      <c r="O69" s="13"/>
      <c r="P69" s="11"/>
      <c r="Q69" s="13"/>
      <c r="R69" s="11"/>
      <c r="S69" s="13"/>
      <c r="T69" s="11"/>
      <c r="U69" s="13"/>
    </row>
    <row r="70" spans="1:21" ht="80.25" customHeight="1" x14ac:dyDescent="0.2">
      <c r="B70" s="31" t="s">
        <v>128</v>
      </c>
      <c r="C70" s="13">
        <v>5025494</v>
      </c>
      <c r="D70" s="14"/>
      <c r="E70" s="14"/>
      <c r="F70" s="11"/>
      <c r="G70" s="14"/>
      <c r="H70" s="11"/>
      <c r="I70" s="14"/>
      <c r="J70" s="11"/>
      <c r="K70" s="14"/>
      <c r="L70" s="11"/>
      <c r="M70" s="14"/>
      <c r="N70" s="14"/>
      <c r="O70" s="11">
        <f t="shared" si="25"/>
        <v>0</v>
      </c>
      <c r="P70" s="14"/>
      <c r="Q70" s="11">
        <f t="shared" si="25"/>
        <v>0</v>
      </c>
      <c r="R70" s="14"/>
      <c r="S70" s="11">
        <f t="shared" si="25"/>
        <v>0</v>
      </c>
      <c r="T70" s="14"/>
      <c r="U70" s="11">
        <f t="shared" si="25"/>
        <v>0</v>
      </c>
    </row>
    <row r="71" spans="1:21" s="34" customFormat="1" ht="19.5" hidden="1" customHeight="1" x14ac:dyDescent="0.2">
      <c r="B71" s="24" t="s">
        <v>41</v>
      </c>
      <c r="C71" s="11">
        <f t="shared" ref="C71" si="26">C72</f>
        <v>0</v>
      </c>
      <c r="D71" s="11">
        <f>D72</f>
        <v>0</v>
      </c>
      <c r="E71" s="11"/>
      <c r="F71" s="14"/>
      <c r="G71" s="11"/>
      <c r="H71" s="14"/>
      <c r="I71" s="11"/>
      <c r="J71" s="14"/>
      <c r="K71" s="11"/>
      <c r="L71" s="14"/>
      <c r="M71" s="11"/>
      <c r="N71" s="11"/>
      <c r="O71" s="13"/>
      <c r="P71" s="11"/>
      <c r="Q71" s="13"/>
      <c r="R71" s="11"/>
      <c r="S71" s="13"/>
      <c r="T71" s="11"/>
      <c r="U71" s="13"/>
    </row>
    <row r="72" spans="1:21" ht="50.25" hidden="1" customHeight="1" x14ac:dyDescent="0.2">
      <c r="B72" s="31" t="s">
        <v>62</v>
      </c>
      <c r="C72" s="13"/>
      <c r="D72" s="14"/>
      <c r="E72" s="14"/>
      <c r="F72" s="11"/>
      <c r="G72" s="14"/>
      <c r="H72" s="11"/>
      <c r="I72" s="14"/>
      <c r="J72" s="11"/>
      <c r="K72" s="14"/>
      <c r="L72" s="11"/>
      <c r="M72" s="14"/>
      <c r="N72" s="14"/>
      <c r="O72" s="11">
        <f>O73</f>
        <v>0</v>
      </c>
      <c r="P72" s="14"/>
      <c r="Q72" s="11">
        <f>Q73</f>
        <v>0</v>
      </c>
      <c r="R72" s="14"/>
      <c r="S72" s="11">
        <f>S73</f>
        <v>0</v>
      </c>
      <c r="T72" s="14"/>
      <c r="U72" s="11">
        <f>U73</f>
        <v>0</v>
      </c>
    </row>
    <row r="73" spans="1:21" ht="19.5" customHeight="1" x14ac:dyDescent="0.2">
      <c r="B73" s="24" t="s">
        <v>42</v>
      </c>
      <c r="C73" s="11">
        <f t="shared" ref="C73" si="27">C74</f>
        <v>14524876</v>
      </c>
      <c r="D73" s="11">
        <f>D74</f>
        <v>0</v>
      </c>
      <c r="E73" s="11"/>
      <c r="F73" s="14"/>
      <c r="G73" s="11"/>
      <c r="H73" s="14"/>
      <c r="I73" s="11"/>
      <c r="J73" s="14"/>
      <c r="K73" s="11"/>
      <c r="L73" s="14"/>
      <c r="M73" s="11"/>
      <c r="N73" s="11"/>
      <c r="O73" s="13"/>
      <c r="P73" s="11"/>
      <c r="Q73" s="13"/>
      <c r="R73" s="11"/>
      <c r="S73" s="13"/>
      <c r="T73" s="11"/>
      <c r="U73" s="13"/>
    </row>
    <row r="74" spans="1:21" ht="57" customHeight="1" x14ac:dyDescent="0.2">
      <c r="B74" s="31" t="s">
        <v>127</v>
      </c>
      <c r="C74" s="13">
        <v>14524876</v>
      </c>
      <c r="D74" s="14"/>
      <c r="E74" s="14"/>
      <c r="F74" s="11"/>
      <c r="G74" s="14"/>
      <c r="H74" s="11"/>
      <c r="I74" s="14"/>
      <c r="J74" s="11"/>
      <c r="K74" s="14"/>
      <c r="L74" s="11"/>
      <c r="M74" s="14"/>
      <c r="N74" s="14"/>
      <c r="O74" s="11">
        <f>O75</f>
        <v>0</v>
      </c>
      <c r="P74" s="14"/>
      <c r="Q74" s="11">
        <f>Q75</f>
        <v>0</v>
      </c>
      <c r="R74" s="14"/>
      <c r="S74" s="11">
        <f>S75</f>
        <v>0</v>
      </c>
      <c r="T74" s="14"/>
      <c r="U74" s="11">
        <f>U75</f>
        <v>0</v>
      </c>
    </row>
    <row r="75" spans="1:21" ht="21" customHeight="1" x14ac:dyDescent="0.2">
      <c r="B75" s="24" t="s">
        <v>43</v>
      </c>
      <c r="C75" s="11">
        <f t="shared" ref="C75:C77" si="28">C76</f>
        <v>2396327</v>
      </c>
      <c r="D75" s="11">
        <f>D76</f>
        <v>0</v>
      </c>
      <c r="E75" s="11"/>
      <c r="F75" s="14"/>
      <c r="G75" s="11"/>
      <c r="H75" s="14"/>
      <c r="I75" s="11"/>
      <c r="J75" s="14"/>
      <c r="K75" s="11"/>
      <c r="L75" s="14"/>
      <c r="M75" s="11"/>
      <c r="N75" s="11"/>
      <c r="O75" s="13"/>
      <c r="P75" s="11"/>
      <c r="Q75" s="13"/>
      <c r="R75" s="11"/>
      <c r="S75" s="13"/>
      <c r="T75" s="11"/>
      <c r="U75" s="13"/>
    </row>
    <row r="76" spans="1:21" ht="39" customHeight="1" x14ac:dyDescent="0.2">
      <c r="B76" s="31" t="s">
        <v>126</v>
      </c>
      <c r="C76" s="13">
        <v>2396327</v>
      </c>
      <c r="D76" s="14"/>
      <c r="E76" s="14"/>
      <c r="F76" s="11"/>
      <c r="G76" s="14"/>
      <c r="H76" s="11"/>
      <c r="I76" s="14"/>
      <c r="J76" s="11"/>
      <c r="K76" s="14"/>
      <c r="L76" s="11"/>
      <c r="M76" s="14"/>
      <c r="N76" s="14"/>
      <c r="O76" s="11">
        <f>O79</f>
        <v>0</v>
      </c>
      <c r="P76" s="14"/>
      <c r="Q76" s="11">
        <f>Q79</f>
        <v>0</v>
      </c>
      <c r="R76" s="14"/>
      <c r="S76" s="11">
        <f>S79</f>
        <v>0</v>
      </c>
      <c r="T76" s="14"/>
      <c r="U76" s="11">
        <f>U79</f>
        <v>0</v>
      </c>
    </row>
    <row r="77" spans="1:21" ht="19.5" customHeight="1" x14ac:dyDescent="0.2">
      <c r="B77" s="24" t="s">
        <v>83</v>
      </c>
      <c r="C77" s="11">
        <f t="shared" si="28"/>
        <v>0</v>
      </c>
      <c r="D77" s="11">
        <f>D78</f>
        <v>0</v>
      </c>
      <c r="E77" s="11"/>
      <c r="F77" s="14"/>
      <c r="G77" s="11"/>
      <c r="H77" s="14"/>
      <c r="I77" s="11"/>
      <c r="J77" s="14"/>
      <c r="K77" s="11"/>
      <c r="L77" s="14"/>
      <c r="M77" s="11"/>
      <c r="N77" s="11"/>
      <c r="O77" s="13"/>
      <c r="P77" s="11"/>
      <c r="Q77" s="13"/>
      <c r="R77" s="11"/>
      <c r="S77" s="13"/>
      <c r="T77" s="11"/>
      <c r="U77" s="13"/>
    </row>
    <row r="78" spans="1:21" ht="57.75" customHeight="1" x14ac:dyDescent="0.2">
      <c r="B78" s="31" t="s">
        <v>99</v>
      </c>
      <c r="C78" s="13">
        <v>0</v>
      </c>
      <c r="D78" s="14"/>
      <c r="E78" s="14"/>
      <c r="F78" s="11"/>
      <c r="G78" s="14"/>
      <c r="H78" s="11"/>
      <c r="I78" s="14"/>
      <c r="J78" s="11"/>
      <c r="K78" s="14"/>
      <c r="L78" s="11"/>
      <c r="M78" s="14"/>
      <c r="N78" s="14"/>
      <c r="O78" s="11">
        <f>O81</f>
        <v>0</v>
      </c>
      <c r="P78" s="14"/>
      <c r="Q78" s="11">
        <f>Q81</f>
        <v>0</v>
      </c>
      <c r="R78" s="14"/>
      <c r="S78" s="11">
        <f>S81</f>
        <v>0</v>
      </c>
      <c r="T78" s="14"/>
      <c r="U78" s="11">
        <f>U81</f>
        <v>0</v>
      </c>
    </row>
    <row r="79" spans="1:21" ht="15.75" hidden="1" customHeight="1" x14ac:dyDescent="0.2">
      <c r="B79" s="24" t="s">
        <v>44</v>
      </c>
      <c r="C79" s="11">
        <f t="shared" ref="C79" si="29">C80</f>
        <v>0</v>
      </c>
      <c r="D79" s="11">
        <f>D80</f>
        <v>0</v>
      </c>
      <c r="E79" s="11"/>
      <c r="F79" s="14"/>
      <c r="G79" s="11"/>
      <c r="H79" s="14"/>
      <c r="I79" s="11"/>
      <c r="J79" s="14"/>
      <c r="K79" s="11"/>
      <c r="L79" s="14"/>
      <c r="M79" s="11"/>
      <c r="N79" s="11"/>
      <c r="O79" s="13"/>
      <c r="P79" s="11"/>
      <c r="Q79" s="13"/>
      <c r="R79" s="11"/>
      <c r="S79" s="13"/>
      <c r="T79" s="11"/>
      <c r="U79" s="13"/>
    </row>
    <row r="80" spans="1:21" ht="34.9" hidden="1" customHeight="1" x14ac:dyDescent="0.2">
      <c r="B80" s="31" t="s">
        <v>84</v>
      </c>
      <c r="C80" s="14"/>
      <c r="D80" s="14"/>
      <c r="E80" s="14"/>
      <c r="F80" s="11"/>
      <c r="G80" s="14"/>
      <c r="H80" s="11"/>
      <c r="I80" s="14"/>
      <c r="J80" s="11"/>
      <c r="K80" s="14"/>
      <c r="L80" s="11"/>
      <c r="M80" s="14"/>
      <c r="N80" s="14"/>
      <c r="O80" s="11">
        <f>O81</f>
        <v>0</v>
      </c>
      <c r="P80" s="14"/>
      <c r="Q80" s="11">
        <f>Q81</f>
        <v>0</v>
      </c>
      <c r="R80" s="14"/>
      <c r="S80" s="11">
        <f>S81</f>
        <v>0</v>
      </c>
      <c r="T80" s="14"/>
      <c r="U80" s="11">
        <f>U81</f>
        <v>0</v>
      </c>
    </row>
    <row r="81" spans="2:21" ht="18.75" customHeight="1" x14ac:dyDescent="0.2">
      <c r="B81" s="24" t="s">
        <v>45</v>
      </c>
      <c r="C81" s="11">
        <f t="shared" ref="C81" si="30">C82+C83</f>
        <v>0</v>
      </c>
      <c r="D81" s="11">
        <f t="shared" ref="D81:S81" si="31">D82+D83</f>
        <v>0</v>
      </c>
      <c r="E81" s="11">
        <f t="shared" si="31"/>
        <v>0</v>
      </c>
      <c r="F81" s="11">
        <f t="shared" si="31"/>
        <v>0</v>
      </c>
      <c r="G81" s="11">
        <f t="shared" si="31"/>
        <v>0</v>
      </c>
      <c r="H81" s="11">
        <f t="shared" si="31"/>
        <v>0</v>
      </c>
      <c r="I81" s="11">
        <f t="shared" si="31"/>
        <v>0</v>
      </c>
      <c r="J81" s="11">
        <f t="shared" si="31"/>
        <v>0</v>
      </c>
      <c r="K81" s="11">
        <f t="shared" ref="K81:L81" si="32">K82+K83</f>
        <v>0</v>
      </c>
      <c r="L81" s="11">
        <f t="shared" si="32"/>
        <v>0</v>
      </c>
      <c r="M81" s="11">
        <f t="shared" si="31"/>
        <v>0</v>
      </c>
      <c r="N81" s="11">
        <f t="shared" si="31"/>
        <v>0</v>
      </c>
      <c r="O81" s="11">
        <f t="shared" si="31"/>
        <v>0</v>
      </c>
      <c r="P81" s="11">
        <f t="shared" si="31"/>
        <v>0</v>
      </c>
      <c r="Q81" s="11">
        <f t="shared" si="31"/>
        <v>0</v>
      </c>
      <c r="R81" s="11">
        <f t="shared" si="31"/>
        <v>0</v>
      </c>
      <c r="S81" s="11">
        <f t="shared" si="31"/>
        <v>0</v>
      </c>
      <c r="T81" s="11">
        <f t="shared" ref="T81:U81" si="33">T82+T83</f>
        <v>0</v>
      </c>
      <c r="U81" s="11">
        <f t="shared" si="33"/>
        <v>0</v>
      </c>
    </row>
    <row r="82" spans="2:21" ht="40.5" customHeight="1" x14ac:dyDescent="0.2">
      <c r="B82" s="31" t="s">
        <v>129</v>
      </c>
      <c r="C82" s="13">
        <v>0</v>
      </c>
      <c r="D82" s="14"/>
      <c r="E82" s="14"/>
      <c r="F82" s="11"/>
      <c r="G82" s="14"/>
      <c r="H82" s="11"/>
      <c r="I82" s="14"/>
      <c r="J82" s="11"/>
      <c r="K82" s="14"/>
      <c r="L82" s="11"/>
      <c r="M82" s="14"/>
      <c r="N82" s="14"/>
      <c r="O82" s="11">
        <f>O84</f>
        <v>0</v>
      </c>
      <c r="P82" s="14"/>
      <c r="Q82" s="11">
        <f>Q84</f>
        <v>0</v>
      </c>
      <c r="R82" s="14"/>
      <c r="S82" s="11">
        <f>S84</f>
        <v>0</v>
      </c>
      <c r="T82" s="14"/>
      <c r="U82" s="11">
        <f>U84</f>
        <v>0</v>
      </c>
    </row>
    <row r="83" spans="2:21" ht="41.25" customHeight="1" x14ac:dyDescent="0.2">
      <c r="B83" s="31" t="s">
        <v>130</v>
      </c>
      <c r="C83" s="13">
        <v>0</v>
      </c>
      <c r="D83" s="14"/>
      <c r="E83" s="14"/>
      <c r="F83" s="11"/>
      <c r="G83" s="14"/>
      <c r="H83" s="11"/>
      <c r="I83" s="14"/>
      <c r="J83" s="11"/>
      <c r="K83" s="14"/>
      <c r="L83" s="11"/>
      <c r="M83" s="14"/>
      <c r="N83" s="14"/>
      <c r="O83" s="11"/>
      <c r="P83" s="14"/>
      <c r="Q83" s="11"/>
      <c r="R83" s="14"/>
      <c r="S83" s="11"/>
      <c r="T83" s="14"/>
      <c r="U83" s="11"/>
    </row>
    <row r="84" spans="2:21" ht="21.75" hidden="1" customHeight="1" x14ac:dyDescent="0.2">
      <c r="B84" s="24" t="s">
        <v>46</v>
      </c>
      <c r="C84" s="11">
        <f t="shared" ref="C84" si="34">C85</f>
        <v>0</v>
      </c>
      <c r="D84" s="11">
        <f>D85</f>
        <v>0</v>
      </c>
      <c r="E84" s="11"/>
      <c r="F84" s="14"/>
      <c r="G84" s="11"/>
      <c r="H84" s="14"/>
      <c r="I84" s="11"/>
      <c r="J84" s="14"/>
      <c r="K84" s="11"/>
      <c r="L84" s="14"/>
      <c r="M84" s="11"/>
      <c r="N84" s="11"/>
      <c r="O84" s="13"/>
      <c r="P84" s="11"/>
      <c r="Q84" s="13"/>
      <c r="R84" s="11"/>
      <c r="S84" s="13"/>
      <c r="T84" s="11"/>
      <c r="U84" s="13"/>
    </row>
    <row r="85" spans="2:21" ht="49.5" hidden="1" customHeight="1" x14ac:dyDescent="0.2">
      <c r="B85" s="31" t="s">
        <v>63</v>
      </c>
      <c r="C85" s="13"/>
      <c r="D85" s="14"/>
      <c r="E85" s="14"/>
      <c r="F85" s="11"/>
      <c r="G85" s="14"/>
      <c r="H85" s="11"/>
      <c r="I85" s="14"/>
      <c r="J85" s="11"/>
      <c r="K85" s="14"/>
      <c r="L85" s="11"/>
      <c r="M85" s="14"/>
      <c r="N85" s="14"/>
      <c r="O85" s="11">
        <f>O86</f>
        <v>0</v>
      </c>
      <c r="P85" s="14"/>
      <c r="Q85" s="11">
        <f>Q86</f>
        <v>0</v>
      </c>
      <c r="R85" s="14"/>
      <c r="S85" s="11">
        <f>S86</f>
        <v>0</v>
      </c>
      <c r="T85" s="14"/>
      <c r="U85" s="11">
        <f>U86</f>
        <v>0</v>
      </c>
    </row>
    <row r="86" spans="2:21" ht="22.5" customHeight="1" x14ac:dyDescent="0.2">
      <c r="B86" s="24" t="s">
        <v>47</v>
      </c>
      <c r="C86" s="11">
        <f t="shared" ref="C86" si="35">C87</f>
        <v>229600</v>
      </c>
      <c r="D86" s="11">
        <f>D87</f>
        <v>0</v>
      </c>
      <c r="E86" s="11"/>
      <c r="F86" s="14"/>
      <c r="G86" s="11"/>
      <c r="H86" s="14"/>
      <c r="I86" s="11"/>
      <c r="J86" s="14"/>
      <c r="K86" s="11"/>
      <c r="L86" s="14"/>
      <c r="M86" s="11"/>
      <c r="N86" s="11"/>
      <c r="O86" s="13"/>
      <c r="P86" s="11"/>
      <c r="Q86" s="13"/>
      <c r="R86" s="11"/>
      <c r="S86" s="13"/>
      <c r="T86" s="11"/>
      <c r="U86" s="13"/>
    </row>
    <row r="87" spans="2:21" ht="21" customHeight="1" x14ac:dyDescent="0.2">
      <c r="B87" s="31" t="s">
        <v>131</v>
      </c>
      <c r="C87" s="13">
        <v>229600</v>
      </c>
      <c r="D87" s="14"/>
      <c r="E87" s="14"/>
      <c r="F87" s="11"/>
      <c r="G87" s="14"/>
      <c r="H87" s="11"/>
      <c r="I87" s="14"/>
      <c r="J87" s="11"/>
      <c r="K87" s="14"/>
      <c r="L87" s="11"/>
      <c r="M87" s="14"/>
      <c r="N87" s="14"/>
      <c r="O87" s="11">
        <f>O88</f>
        <v>0</v>
      </c>
      <c r="P87" s="14"/>
      <c r="Q87" s="11">
        <f>Q88</f>
        <v>0</v>
      </c>
      <c r="R87" s="14"/>
      <c r="S87" s="11">
        <f>S88</f>
        <v>0</v>
      </c>
      <c r="T87" s="14"/>
      <c r="U87" s="11">
        <f>U88</f>
        <v>0</v>
      </c>
    </row>
    <row r="88" spans="2:21" ht="21.75" customHeight="1" x14ac:dyDescent="0.2">
      <c r="B88" s="24" t="s">
        <v>48</v>
      </c>
      <c r="C88" s="11">
        <f t="shared" ref="C88:U90" si="36">C89</f>
        <v>0</v>
      </c>
      <c r="D88" s="11">
        <f t="shared" si="36"/>
        <v>0</v>
      </c>
      <c r="E88" s="11"/>
      <c r="F88" s="14"/>
      <c r="G88" s="11"/>
      <c r="H88" s="14"/>
      <c r="I88" s="11"/>
      <c r="J88" s="14"/>
      <c r="K88" s="11"/>
      <c r="L88" s="14"/>
      <c r="M88" s="11"/>
      <c r="N88" s="11"/>
      <c r="O88" s="13"/>
      <c r="P88" s="11"/>
      <c r="Q88" s="13"/>
      <c r="R88" s="11"/>
      <c r="S88" s="13"/>
      <c r="T88" s="11"/>
      <c r="U88" s="13"/>
    </row>
    <row r="89" spans="2:21" ht="40.5" customHeight="1" x14ac:dyDescent="0.2">
      <c r="B89" s="31" t="s">
        <v>132</v>
      </c>
      <c r="C89" s="13">
        <v>0</v>
      </c>
      <c r="D89" s="14"/>
      <c r="E89" s="14"/>
      <c r="F89" s="11"/>
      <c r="G89" s="14"/>
      <c r="H89" s="11"/>
      <c r="I89" s="14"/>
      <c r="J89" s="11"/>
      <c r="K89" s="14"/>
      <c r="L89" s="11"/>
      <c r="M89" s="14"/>
      <c r="N89" s="14"/>
      <c r="O89" s="11">
        <f t="shared" si="36"/>
        <v>0</v>
      </c>
      <c r="P89" s="14"/>
      <c r="Q89" s="11">
        <f t="shared" si="36"/>
        <v>0</v>
      </c>
      <c r="R89" s="14"/>
      <c r="S89" s="11">
        <f t="shared" si="36"/>
        <v>0</v>
      </c>
      <c r="T89" s="14"/>
      <c r="U89" s="11">
        <f t="shared" si="36"/>
        <v>0</v>
      </c>
    </row>
    <row r="90" spans="2:21" ht="57.75" customHeight="1" x14ac:dyDescent="0.2">
      <c r="B90" s="48" t="s">
        <v>144</v>
      </c>
      <c r="C90" s="16">
        <f>C91</f>
        <v>292980760</v>
      </c>
      <c r="D90" s="16">
        <f t="shared" ref="D90:T90" si="37">D91</f>
        <v>0</v>
      </c>
      <c r="E90" s="16">
        <f t="shared" si="37"/>
        <v>0</v>
      </c>
      <c r="F90" s="16">
        <f t="shared" si="37"/>
        <v>0</v>
      </c>
      <c r="G90" s="16">
        <f t="shared" si="37"/>
        <v>0</v>
      </c>
      <c r="H90" s="16">
        <f t="shared" si="37"/>
        <v>0</v>
      </c>
      <c r="I90" s="16">
        <f t="shared" si="37"/>
        <v>0</v>
      </c>
      <c r="J90" s="16">
        <f t="shared" si="37"/>
        <v>0</v>
      </c>
      <c r="K90" s="16">
        <f t="shared" si="37"/>
        <v>0</v>
      </c>
      <c r="L90" s="16">
        <f t="shared" si="37"/>
        <v>0</v>
      </c>
      <c r="M90" s="16">
        <f t="shared" si="37"/>
        <v>0</v>
      </c>
      <c r="N90" s="16">
        <f t="shared" si="37"/>
        <v>0</v>
      </c>
      <c r="O90" s="16">
        <f t="shared" si="36"/>
        <v>0</v>
      </c>
      <c r="P90" s="16">
        <f t="shared" si="37"/>
        <v>0</v>
      </c>
      <c r="Q90" s="16">
        <f t="shared" si="36"/>
        <v>0</v>
      </c>
      <c r="R90" s="16">
        <f t="shared" si="37"/>
        <v>0</v>
      </c>
      <c r="S90" s="16">
        <f t="shared" si="36"/>
        <v>0</v>
      </c>
      <c r="T90" s="16">
        <f t="shared" si="37"/>
        <v>0</v>
      </c>
      <c r="U90" s="16">
        <f t="shared" si="36"/>
        <v>0</v>
      </c>
    </row>
    <row r="91" spans="2:21" ht="42" customHeight="1" x14ac:dyDescent="0.2">
      <c r="B91" s="35" t="s">
        <v>146</v>
      </c>
      <c r="C91" s="14">
        <v>292980760</v>
      </c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3"/>
      <c r="P91" s="14"/>
      <c r="Q91" s="13"/>
      <c r="R91" s="14"/>
      <c r="S91" s="13"/>
      <c r="T91" s="14"/>
      <c r="U91" s="13"/>
    </row>
    <row r="92" spans="2:21" ht="41.25" customHeight="1" x14ac:dyDescent="0.2">
      <c r="B92" s="12" t="s">
        <v>94</v>
      </c>
      <c r="C92" s="11">
        <f>SUM(C93)</f>
        <v>12830000</v>
      </c>
      <c r="D92" s="14"/>
      <c r="E92" s="14"/>
      <c r="F92" s="14"/>
      <c r="G92" s="14"/>
      <c r="H92" s="14"/>
      <c r="I92" s="14"/>
      <c r="J92" s="16"/>
      <c r="K92" s="11"/>
      <c r="L92" s="14"/>
      <c r="M92" s="14"/>
      <c r="N92" s="14"/>
      <c r="O92" s="13"/>
      <c r="P92" s="14"/>
      <c r="Q92" s="13"/>
      <c r="R92" s="14"/>
      <c r="S92" s="13"/>
      <c r="T92" s="14"/>
      <c r="U92" s="13"/>
    </row>
    <row r="93" spans="2:21" s="36" customFormat="1" ht="38.25" customHeight="1" x14ac:dyDescent="0.2">
      <c r="B93" s="25" t="s">
        <v>22</v>
      </c>
      <c r="C93" s="29">
        <f>SUM(C94,C100,C102,C104,C107,C109,C111)</f>
        <v>12830000</v>
      </c>
      <c r="D93" s="37"/>
      <c r="E93" s="37"/>
      <c r="F93" s="37"/>
      <c r="G93" s="37"/>
      <c r="H93" s="37"/>
      <c r="I93" s="37"/>
      <c r="J93" s="38"/>
      <c r="K93" s="29"/>
      <c r="L93" s="37"/>
      <c r="M93" s="37"/>
      <c r="N93" s="37"/>
      <c r="O93" s="39"/>
      <c r="P93" s="37"/>
      <c r="Q93" s="39"/>
      <c r="R93" s="37"/>
      <c r="S93" s="39"/>
      <c r="T93" s="37"/>
      <c r="U93" s="39"/>
    </row>
    <row r="94" spans="2:21" ht="20.25" customHeight="1" x14ac:dyDescent="0.2">
      <c r="B94" s="12" t="s">
        <v>39</v>
      </c>
      <c r="C94" s="11">
        <f>SUM(C95:C99)</f>
        <v>450000</v>
      </c>
      <c r="D94" s="14"/>
      <c r="E94" s="14"/>
      <c r="F94" s="14"/>
      <c r="G94" s="14"/>
      <c r="H94" s="14"/>
      <c r="I94" s="14"/>
      <c r="J94" s="11"/>
      <c r="K94" s="11"/>
      <c r="L94" s="14"/>
      <c r="M94" s="14"/>
      <c r="N94" s="14"/>
      <c r="O94" s="13"/>
      <c r="P94" s="14"/>
      <c r="Q94" s="13"/>
      <c r="R94" s="14"/>
      <c r="S94" s="13"/>
      <c r="T94" s="14"/>
      <c r="U94" s="13"/>
    </row>
    <row r="95" spans="2:21" ht="49.9" hidden="1" customHeight="1" x14ac:dyDescent="0.2">
      <c r="B95" s="23" t="s">
        <v>74</v>
      </c>
      <c r="C95" s="14"/>
      <c r="D95" s="14"/>
      <c r="E95" s="14"/>
      <c r="F95" s="14"/>
      <c r="G95" s="14"/>
      <c r="H95" s="14"/>
      <c r="I95" s="14"/>
      <c r="J95" s="14"/>
      <c r="K95" s="11" t="e">
        <f>SUM(J95,#REF!)</f>
        <v>#REF!</v>
      </c>
      <c r="L95" s="14"/>
      <c r="M95" s="14"/>
      <c r="N95" s="14"/>
      <c r="O95" s="13"/>
      <c r="P95" s="14"/>
      <c r="Q95" s="13"/>
      <c r="R95" s="14"/>
      <c r="S95" s="13"/>
      <c r="T95" s="14"/>
      <c r="U95" s="13"/>
    </row>
    <row r="96" spans="2:21" ht="40.5" customHeight="1" x14ac:dyDescent="0.2">
      <c r="B96" s="23" t="s">
        <v>133</v>
      </c>
      <c r="C96" s="14">
        <v>450000</v>
      </c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3"/>
      <c r="P96" s="14"/>
      <c r="Q96" s="13"/>
      <c r="R96" s="14"/>
      <c r="S96" s="13"/>
      <c r="T96" s="14"/>
      <c r="U96" s="13"/>
    </row>
    <row r="97" spans="2:21" ht="32.450000000000003" hidden="1" customHeight="1" x14ac:dyDescent="0.2">
      <c r="B97" s="23" t="s">
        <v>75</v>
      </c>
      <c r="C97" s="14"/>
      <c r="D97" s="14"/>
      <c r="E97" s="14"/>
      <c r="F97" s="14"/>
      <c r="G97" s="14"/>
      <c r="H97" s="14"/>
      <c r="I97" s="14"/>
      <c r="J97" s="14"/>
      <c r="K97" s="11" t="e">
        <f>SUM(J97,#REF!)</f>
        <v>#REF!</v>
      </c>
      <c r="L97" s="14"/>
      <c r="M97" s="14"/>
      <c r="N97" s="14"/>
      <c r="O97" s="13"/>
      <c r="P97" s="14"/>
      <c r="Q97" s="13"/>
      <c r="R97" s="14"/>
      <c r="S97" s="13"/>
      <c r="T97" s="14"/>
      <c r="U97" s="13"/>
    </row>
    <row r="98" spans="2:21" ht="47.45" hidden="1" customHeight="1" x14ac:dyDescent="0.2">
      <c r="B98" s="23" t="s">
        <v>76</v>
      </c>
      <c r="C98" s="14"/>
      <c r="D98" s="14"/>
      <c r="E98" s="14"/>
      <c r="F98" s="14"/>
      <c r="G98" s="14"/>
      <c r="H98" s="14"/>
      <c r="I98" s="14"/>
      <c r="J98" s="14"/>
      <c r="K98" s="11" t="e">
        <f>SUM(J98,#REF!)</f>
        <v>#REF!</v>
      </c>
      <c r="L98" s="14"/>
      <c r="M98" s="14"/>
      <c r="N98" s="14"/>
      <c r="O98" s="13"/>
      <c r="P98" s="14"/>
      <c r="Q98" s="13"/>
      <c r="R98" s="14"/>
      <c r="S98" s="13"/>
      <c r="T98" s="14"/>
      <c r="U98" s="13"/>
    </row>
    <row r="99" spans="2:21" ht="46.15" hidden="1" customHeight="1" x14ac:dyDescent="0.2">
      <c r="B99" s="23" t="s">
        <v>74</v>
      </c>
      <c r="C99" s="14"/>
      <c r="D99" s="14"/>
      <c r="E99" s="14"/>
      <c r="F99" s="14"/>
      <c r="G99" s="14"/>
      <c r="H99" s="14"/>
      <c r="I99" s="14"/>
      <c r="J99" s="14"/>
      <c r="K99" s="11" t="e">
        <f>SUM(J99,#REF!)</f>
        <v>#REF!</v>
      </c>
      <c r="L99" s="14"/>
      <c r="M99" s="14"/>
      <c r="N99" s="14"/>
      <c r="O99" s="13"/>
      <c r="P99" s="14"/>
      <c r="Q99" s="13"/>
      <c r="R99" s="14"/>
      <c r="S99" s="13"/>
      <c r="T99" s="14"/>
      <c r="U99" s="13"/>
    </row>
    <row r="100" spans="2:21" ht="21.75" customHeight="1" x14ac:dyDescent="0.2">
      <c r="B100" s="12" t="s">
        <v>40</v>
      </c>
      <c r="C100" s="11">
        <f>SUM(C101)</f>
        <v>5970000</v>
      </c>
      <c r="D100" s="14"/>
      <c r="E100" s="14"/>
      <c r="F100" s="14"/>
      <c r="G100" s="14"/>
      <c r="H100" s="14"/>
      <c r="I100" s="14"/>
      <c r="J100" s="11"/>
      <c r="K100" s="11"/>
      <c r="L100" s="14"/>
      <c r="M100" s="14"/>
      <c r="N100" s="14"/>
      <c r="O100" s="13"/>
      <c r="P100" s="14"/>
      <c r="Q100" s="13"/>
      <c r="R100" s="14"/>
      <c r="S100" s="13"/>
      <c r="T100" s="14"/>
      <c r="U100" s="13"/>
    </row>
    <row r="101" spans="2:21" ht="39.75" customHeight="1" x14ac:dyDescent="0.2">
      <c r="B101" s="23" t="s">
        <v>134</v>
      </c>
      <c r="C101" s="14">
        <v>5970000</v>
      </c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3"/>
      <c r="P101" s="14"/>
      <c r="Q101" s="13"/>
      <c r="R101" s="14"/>
      <c r="S101" s="13"/>
      <c r="T101" s="14"/>
      <c r="U101" s="13"/>
    </row>
    <row r="102" spans="2:21" ht="18" customHeight="1" x14ac:dyDescent="0.2">
      <c r="B102" s="12" t="s">
        <v>77</v>
      </c>
      <c r="C102" s="11">
        <f>SUM(C103)</f>
        <v>2640000</v>
      </c>
      <c r="D102" s="14"/>
      <c r="E102" s="14"/>
      <c r="F102" s="14"/>
      <c r="G102" s="14"/>
      <c r="H102" s="14"/>
      <c r="I102" s="14"/>
      <c r="J102" s="11"/>
      <c r="K102" s="11"/>
      <c r="L102" s="14"/>
      <c r="M102" s="14"/>
      <c r="N102" s="14"/>
      <c r="O102" s="13"/>
      <c r="P102" s="14"/>
      <c r="Q102" s="13"/>
      <c r="R102" s="14"/>
      <c r="S102" s="13"/>
      <c r="T102" s="14"/>
      <c r="U102" s="13"/>
    </row>
    <row r="103" spans="2:21" ht="81" customHeight="1" x14ac:dyDescent="0.2">
      <c r="B103" s="23" t="s">
        <v>142</v>
      </c>
      <c r="C103" s="14">
        <v>2640000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3"/>
      <c r="P103" s="14"/>
      <c r="Q103" s="13"/>
      <c r="R103" s="14"/>
      <c r="S103" s="13"/>
      <c r="T103" s="14"/>
      <c r="U103" s="13"/>
    </row>
    <row r="104" spans="2:21" ht="19.899999999999999" customHeight="1" x14ac:dyDescent="0.2">
      <c r="B104" s="12" t="s">
        <v>78</v>
      </c>
      <c r="C104" s="11">
        <f>SUM(C105:C106)</f>
        <v>3510000</v>
      </c>
      <c r="D104" s="14"/>
      <c r="E104" s="14"/>
      <c r="F104" s="14"/>
      <c r="G104" s="14"/>
      <c r="H104" s="14"/>
      <c r="I104" s="14"/>
      <c r="J104" s="11"/>
      <c r="K104" s="11"/>
      <c r="L104" s="14"/>
      <c r="M104" s="14"/>
      <c r="N104" s="14"/>
      <c r="O104" s="13"/>
      <c r="P104" s="14"/>
      <c r="Q104" s="13"/>
      <c r="R104" s="14"/>
      <c r="S104" s="13"/>
      <c r="T104" s="14"/>
      <c r="U104" s="13"/>
    </row>
    <row r="105" spans="2:21" ht="42" customHeight="1" x14ac:dyDescent="0.2">
      <c r="B105" s="23" t="s">
        <v>104</v>
      </c>
      <c r="C105" s="14">
        <v>850000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3"/>
      <c r="P105" s="14"/>
      <c r="Q105" s="13"/>
      <c r="R105" s="14"/>
      <c r="S105" s="13"/>
      <c r="T105" s="14"/>
      <c r="U105" s="13"/>
    </row>
    <row r="106" spans="2:21" ht="40.5" customHeight="1" x14ac:dyDescent="0.2">
      <c r="B106" s="31" t="s">
        <v>135</v>
      </c>
      <c r="C106" s="14">
        <v>2660000</v>
      </c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3"/>
      <c r="P106" s="14"/>
      <c r="Q106" s="13"/>
      <c r="R106" s="14"/>
      <c r="S106" s="13"/>
      <c r="T106" s="14"/>
      <c r="U106" s="13"/>
    </row>
    <row r="107" spans="2:21" ht="21.75" customHeight="1" x14ac:dyDescent="0.2">
      <c r="B107" s="24" t="s">
        <v>43</v>
      </c>
      <c r="C107" s="11">
        <f>SUM(C108)</f>
        <v>260000</v>
      </c>
      <c r="D107" s="14"/>
      <c r="E107" s="14"/>
      <c r="F107" s="14"/>
      <c r="G107" s="14"/>
      <c r="H107" s="14"/>
      <c r="I107" s="14"/>
      <c r="J107" s="11"/>
      <c r="K107" s="11"/>
      <c r="L107" s="14"/>
      <c r="M107" s="14"/>
      <c r="N107" s="14"/>
      <c r="O107" s="13"/>
      <c r="P107" s="14"/>
      <c r="Q107" s="13"/>
      <c r="R107" s="14"/>
      <c r="S107" s="13"/>
      <c r="T107" s="14"/>
      <c r="U107" s="13"/>
    </row>
    <row r="108" spans="2:21" ht="97.9" customHeight="1" x14ac:dyDescent="0.2">
      <c r="B108" s="23" t="s">
        <v>141</v>
      </c>
      <c r="C108" s="14">
        <v>260000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3"/>
      <c r="P108" s="14"/>
      <c r="Q108" s="13"/>
      <c r="R108" s="14"/>
      <c r="S108" s="13"/>
      <c r="T108" s="14"/>
      <c r="U108" s="13"/>
    </row>
    <row r="109" spans="2:21" ht="19.5" customHeight="1" x14ac:dyDescent="0.2">
      <c r="B109" s="40" t="s">
        <v>47</v>
      </c>
      <c r="C109" s="11">
        <f>SUM(C110)</f>
        <v>0</v>
      </c>
      <c r="D109" s="14"/>
      <c r="E109" s="14"/>
      <c r="F109" s="14"/>
      <c r="G109" s="14"/>
      <c r="H109" s="14"/>
      <c r="I109" s="14"/>
      <c r="J109" s="11"/>
      <c r="K109" s="11"/>
      <c r="L109" s="14"/>
      <c r="M109" s="14"/>
      <c r="N109" s="14"/>
      <c r="O109" s="13"/>
      <c r="P109" s="14"/>
      <c r="Q109" s="13"/>
      <c r="R109" s="14"/>
      <c r="S109" s="13"/>
      <c r="T109" s="14"/>
      <c r="U109" s="13"/>
    </row>
    <row r="110" spans="2:21" ht="42.75" customHeight="1" x14ac:dyDescent="0.2">
      <c r="B110" s="23" t="s">
        <v>140</v>
      </c>
      <c r="C110" s="14">
        <v>0</v>
      </c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3"/>
      <c r="P110" s="14"/>
      <c r="Q110" s="13"/>
      <c r="R110" s="14"/>
      <c r="S110" s="13"/>
      <c r="T110" s="14"/>
      <c r="U110" s="13"/>
    </row>
    <row r="111" spans="2:21" s="34" customFormat="1" ht="19.5" hidden="1" customHeight="1" x14ac:dyDescent="0.2">
      <c r="B111" s="41" t="s">
        <v>48</v>
      </c>
      <c r="C111" s="11">
        <f>SUM(C112:C113)</f>
        <v>0</v>
      </c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6"/>
      <c r="P111" s="11"/>
      <c r="Q111" s="16"/>
      <c r="R111" s="11"/>
      <c r="S111" s="16"/>
      <c r="T111" s="11"/>
      <c r="U111" s="16"/>
    </row>
    <row r="112" spans="2:21" ht="64.150000000000006" hidden="1" customHeight="1" x14ac:dyDescent="0.2">
      <c r="B112" s="23" t="s">
        <v>79</v>
      </c>
      <c r="C112" s="14" t="s">
        <v>81</v>
      </c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3"/>
      <c r="P112" s="14"/>
      <c r="Q112" s="13"/>
      <c r="R112" s="14"/>
      <c r="S112" s="13"/>
      <c r="T112" s="14"/>
      <c r="U112" s="13"/>
    </row>
    <row r="113" spans="1:21" ht="70.5" hidden="1" customHeight="1" x14ac:dyDescent="0.2">
      <c r="B113" s="23" t="s">
        <v>80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3"/>
      <c r="P113" s="14"/>
      <c r="Q113" s="13"/>
      <c r="R113" s="14"/>
      <c r="S113" s="13"/>
      <c r="T113" s="14"/>
      <c r="U113" s="13"/>
    </row>
    <row r="114" spans="1:21" ht="77.25" customHeight="1" x14ac:dyDescent="0.2">
      <c r="A114" s="20" t="s">
        <v>3</v>
      </c>
      <c r="B114" s="24" t="s">
        <v>139</v>
      </c>
      <c r="C114" s="16">
        <f>C115+C116</f>
        <v>395716058.22000003</v>
      </c>
      <c r="D114" s="11"/>
      <c r="E114" s="16">
        <v>313610011</v>
      </c>
      <c r="F114" s="11">
        <f>D114+E114</f>
        <v>313610011</v>
      </c>
      <c r="G114" s="16"/>
      <c r="H114" s="16">
        <f>H115+H116</f>
        <v>642860965</v>
      </c>
      <c r="I114" s="16">
        <f t="shared" ref="I114:S114" si="38">I115+I116</f>
        <v>0</v>
      </c>
      <c r="J114" s="16">
        <f t="shared" si="38"/>
        <v>642860965</v>
      </c>
      <c r="K114" s="16">
        <f t="shared" ref="K114:L114" si="39">K115+K116</f>
        <v>0</v>
      </c>
      <c r="L114" s="16">
        <f t="shared" si="39"/>
        <v>642860965</v>
      </c>
      <c r="M114" s="16">
        <f t="shared" si="38"/>
        <v>0</v>
      </c>
      <c r="N114" s="16">
        <f t="shared" si="38"/>
        <v>229132296</v>
      </c>
      <c r="O114" s="16">
        <f t="shared" si="38"/>
        <v>229132296</v>
      </c>
      <c r="P114" s="16">
        <f t="shared" si="38"/>
        <v>0</v>
      </c>
      <c r="Q114" s="16">
        <f t="shared" si="38"/>
        <v>229132296</v>
      </c>
      <c r="R114" s="16">
        <f t="shared" si="38"/>
        <v>0</v>
      </c>
      <c r="S114" s="16">
        <f t="shared" si="38"/>
        <v>229132296</v>
      </c>
      <c r="T114" s="16">
        <f t="shared" ref="T114:U114" si="40">T115+T116</f>
        <v>0</v>
      </c>
      <c r="U114" s="16">
        <f t="shared" si="40"/>
        <v>229132296</v>
      </c>
    </row>
    <row r="115" spans="1:21" ht="40.5" customHeight="1" x14ac:dyDescent="0.2">
      <c r="A115" s="20" t="s">
        <v>5</v>
      </c>
      <c r="B115" s="21" t="s">
        <v>92</v>
      </c>
      <c r="C115" s="13">
        <v>164797953.41</v>
      </c>
      <c r="D115" s="13"/>
      <c r="E115" s="13">
        <v>329250954</v>
      </c>
      <c r="F115" s="14">
        <f>D115+E115</f>
        <v>329250954</v>
      </c>
      <c r="G115" s="13"/>
      <c r="H115" s="14">
        <v>313610011</v>
      </c>
      <c r="I115" s="13"/>
      <c r="J115" s="14">
        <f>H115+I115</f>
        <v>313610011</v>
      </c>
      <c r="K115" s="13"/>
      <c r="L115" s="14">
        <f>J115+K115</f>
        <v>313610011</v>
      </c>
      <c r="M115" s="14"/>
      <c r="N115" s="14"/>
      <c r="O115" s="13"/>
      <c r="P115" s="14"/>
      <c r="Q115" s="13">
        <f>O115+P115</f>
        <v>0</v>
      </c>
      <c r="R115" s="14"/>
      <c r="S115" s="13">
        <f>Q115+R115</f>
        <v>0</v>
      </c>
      <c r="T115" s="14"/>
      <c r="U115" s="13">
        <f>S115+T115</f>
        <v>0</v>
      </c>
    </row>
    <row r="116" spans="1:21" ht="78" customHeight="1" x14ac:dyDescent="0.2">
      <c r="A116" s="20"/>
      <c r="B116" s="21" t="s">
        <v>93</v>
      </c>
      <c r="C116" s="13">
        <v>230918104.81</v>
      </c>
      <c r="D116" s="13"/>
      <c r="E116" s="13">
        <v>329250954</v>
      </c>
      <c r="F116" s="14">
        <f>D116+E116</f>
        <v>329250954</v>
      </c>
      <c r="G116" s="13"/>
      <c r="H116" s="14">
        <f>F116+G116</f>
        <v>329250954</v>
      </c>
      <c r="I116" s="13"/>
      <c r="J116" s="14">
        <f>H116+I116</f>
        <v>329250954</v>
      </c>
      <c r="K116" s="13"/>
      <c r="L116" s="14">
        <f>J116+K116</f>
        <v>329250954</v>
      </c>
      <c r="M116" s="14"/>
      <c r="N116" s="14">
        <v>229132296</v>
      </c>
      <c r="O116" s="13">
        <f>M116+N116</f>
        <v>229132296</v>
      </c>
      <c r="P116" s="14"/>
      <c r="Q116" s="13">
        <f>O116+P116</f>
        <v>229132296</v>
      </c>
      <c r="R116" s="14"/>
      <c r="S116" s="13">
        <f>Q116+R116</f>
        <v>229132296</v>
      </c>
      <c r="T116" s="14"/>
      <c r="U116" s="13">
        <f>S116+T116</f>
        <v>229132296</v>
      </c>
    </row>
    <row r="117" spans="1:21" s="34" customFormat="1" ht="42.75" customHeight="1" x14ac:dyDescent="0.2">
      <c r="A117" s="20"/>
      <c r="B117" s="12" t="s">
        <v>86</v>
      </c>
      <c r="C117" s="11">
        <f t="shared" ref="C117" si="41">C118+C120+C123+C126+C128+C130+C132+C134+C136</f>
        <v>208826221</v>
      </c>
      <c r="D117" s="11">
        <f t="shared" ref="D117:S117" si="42">SUM(D119:D137)</f>
        <v>0</v>
      </c>
      <c r="E117" s="11">
        <f t="shared" si="42"/>
        <v>0</v>
      </c>
      <c r="F117" s="11">
        <f t="shared" si="42"/>
        <v>0</v>
      </c>
      <c r="G117" s="11">
        <f t="shared" si="42"/>
        <v>0</v>
      </c>
      <c r="H117" s="11">
        <f t="shared" si="42"/>
        <v>0</v>
      </c>
      <c r="I117" s="11">
        <f t="shared" si="42"/>
        <v>0</v>
      </c>
      <c r="J117" s="11">
        <f t="shared" si="42"/>
        <v>0</v>
      </c>
      <c r="K117" s="11">
        <f t="shared" ref="K117:L117" si="43">SUM(K119:K137)</f>
        <v>0</v>
      </c>
      <c r="L117" s="11">
        <f t="shared" si="43"/>
        <v>0</v>
      </c>
      <c r="M117" s="11">
        <f t="shared" si="42"/>
        <v>0</v>
      </c>
      <c r="N117" s="11">
        <f t="shared" si="42"/>
        <v>0</v>
      </c>
      <c r="O117" s="11">
        <f t="shared" si="42"/>
        <v>0</v>
      </c>
      <c r="P117" s="11">
        <f t="shared" si="42"/>
        <v>0</v>
      </c>
      <c r="Q117" s="11">
        <f t="shared" si="42"/>
        <v>0</v>
      </c>
      <c r="R117" s="11">
        <f t="shared" si="42"/>
        <v>0</v>
      </c>
      <c r="S117" s="11">
        <f t="shared" si="42"/>
        <v>0</v>
      </c>
      <c r="T117" s="11">
        <f t="shared" ref="T117:U117" si="44">SUM(T119:T137)</f>
        <v>0</v>
      </c>
      <c r="U117" s="11">
        <f t="shared" si="44"/>
        <v>0</v>
      </c>
    </row>
    <row r="118" spans="1:21" s="34" customFormat="1" x14ac:dyDescent="0.2">
      <c r="A118" s="42"/>
      <c r="B118" s="12" t="s">
        <v>106</v>
      </c>
      <c r="C118" s="11">
        <f t="shared" ref="C118" si="45">C119</f>
        <v>41527400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s="34" customFormat="1" ht="60" customHeight="1" x14ac:dyDescent="0.2">
      <c r="A119" s="42"/>
      <c r="B119" s="31" t="s">
        <v>87</v>
      </c>
      <c r="C119" s="14">
        <v>41527400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s="34" customFormat="1" x14ac:dyDescent="0.2">
      <c r="A120" s="42"/>
      <c r="B120" s="12" t="s">
        <v>107</v>
      </c>
      <c r="C120" s="11">
        <f t="shared" ref="C120" si="46">C121+C122</f>
        <v>25891376</v>
      </c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s="34" customFormat="1" ht="57.75" customHeight="1" x14ac:dyDescent="0.2">
      <c r="B121" s="31" t="s">
        <v>136</v>
      </c>
      <c r="C121" s="14">
        <v>13819680</v>
      </c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</row>
    <row r="122" spans="1:21" s="34" customFormat="1" ht="75" customHeight="1" x14ac:dyDescent="0.2">
      <c r="B122" s="31" t="s">
        <v>118</v>
      </c>
      <c r="C122" s="14">
        <v>12071696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</row>
    <row r="123" spans="1:21" s="34" customFormat="1" x14ac:dyDescent="0.2">
      <c r="B123" s="12" t="s">
        <v>40</v>
      </c>
      <c r="C123" s="11">
        <f t="shared" ref="C123" si="47">C124+C125</f>
        <v>39737274</v>
      </c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</row>
    <row r="124" spans="1:21" s="34" customFormat="1" ht="42.75" customHeight="1" x14ac:dyDescent="0.2">
      <c r="B124" s="31" t="s">
        <v>137</v>
      </c>
      <c r="C124" s="14">
        <v>39737274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</row>
    <row r="125" spans="1:21" s="34" customFormat="1" ht="19.5" hidden="1" customHeight="1" x14ac:dyDescent="0.2">
      <c r="B125" s="31" t="s">
        <v>110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</row>
    <row r="126" spans="1:21" s="34" customFormat="1" hidden="1" x14ac:dyDescent="0.2">
      <c r="B126" s="12" t="s">
        <v>108</v>
      </c>
      <c r="C126" s="11">
        <f t="shared" ref="C126" si="48">C127</f>
        <v>0</v>
      </c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</row>
    <row r="127" spans="1:21" s="34" customFormat="1" ht="33" hidden="1" customHeight="1" x14ac:dyDescent="0.2">
      <c r="B127" s="31" t="s">
        <v>111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</row>
    <row r="128" spans="1:21" s="34" customFormat="1" ht="26.25" customHeight="1" x14ac:dyDescent="0.2">
      <c r="B128" s="12" t="s">
        <v>77</v>
      </c>
      <c r="C128" s="11">
        <f t="shared" ref="C128" si="49">C129</f>
        <v>12638147</v>
      </c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</row>
    <row r="129" spans="2:21" s="34" customFormat="1" ht="40.5" customHeight="1" x14ac:dyDescent="0.2">
      <c r="B129" s="31" t="s">
        <v>138</v>
      </c>
      <c r="C129" s="14">
        <v>12638147</v>
      </c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2:21" s="34" customFormat="1" ht="24" customHeight="1" x14ac:dyDescent="0.2">
      <c r="B130" s="12" t="s">
        <v>78</v>
      </c>
      <c r="C130" s="11">
        <f t="shared" ref="C130" si="50">C131</f>
        <v>46136294</v>
      </c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</row>
    <row r="131" spans="2:21" s="34" customFormat="1" ht="29.25" customHeight="1" x14ac:dyDescent="0.2">
      <c r="B131" s="31" t="s">
        <v>112</v>
      </c>
      <c r="C131" s="14">
        <v>46136294</v>
      </c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</row>
    <row r="132" spans="2:21" s="34" customFormat="1" ht="24" customHeight="1" x14ac:dyDescent="0.2">
      <c r="B132" s="12" t="s">
        <v>83</v>
      </c>
      <c r="C132" s="11">
        <f t="shared" ref="C132" si="51">C133</f>
        <v>36438000</v>
      </c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</row>
    <row r="133" spans="2:21" s="34" customFormat="1" ht="41.25" customHeight="1" x14ac:dyDescent="0.2">
      <c r="B133" s="31" t="s">
        <v>113</v>
      </c>
      <c r="C133" s="14">
        <v>36438000</v>
      </c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</row>
    <row r="134" spans="2:21" s="34" customFormat="1" hidden="1" x14ac:dyDescent="0.2">
      <c r="B134" s="12" t="s">
        <v>109</v>
      </c>
      <c r="C134" s="11">
        <f t="shared" ref="C134" si="52">C135</f>
        <v>0</v>
      </c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</row>
    <row r="135" spans="2:21" s="34" customFormat="1" ht="33" hidden="1" customHeight="1" x14ac:dyDescent="0.2">
      <c r="B135" s="31" t="s">
        <v>105</v>
      </c>
      <c r="C135" s="14"/>
      <c r="D135" s="14"/>
      <c r="E135" s="14"/>
      <c r="F135" s="37"/>
      <c r="G135" s="14"/>
      <c r="H135" s="37"/>
      <c r="I135" s="14"/>
      <c r="J135" s="37"/>
      <c r="K135" s="14"/>
      <c r="L135" s="37"/>
      <c r="M135" s="14"/>
      <c r="N135" s="14"/>
      <c r="O135" s="37"/>
      <c r="P135" s="14"/>
      <c r="Q135" s="37"/>
      <c r="R135" s="14"/>
      <c r="S135" s="37"/>
      <c r="T135" s="14"/>
      <c r="U135" s="37"/>
    </row>
    <row r="136" spans="2:21" s="34" customFormat="1" ht="21.75" customHeight="1" x14ac:dyDescent="0.2">
      <c r="B136" s="12" t="s">
        <v>48</v>
      </c>
      <c r="C136" s="11">
        <f t="shared" ref="C136" si="53">C137</f>
        <v>6457730</v>
      </c>
      <c r="D136" s="14"/>
      <c r="E136" s="14"/>
      <c r="F136" s="37"/>
      <c r="G136" s="14"/>
      <c r="H136" s="37"/>
      <c r="I136" s="14"/>
      <c r="J136" s="37"/>
      <c r="K136" s="14"/>
      <c r="L136" s="37"/>
      <c r="M136" s="14"/>
      <c r="N136" s="14"/>
      <c r="O136" s="37"/>
      <c r="P136" s="14"/>
      <c r="Q136" s="37"/>
      <c r="R136" s="14"/>
      <c r="S136" s="37"/>
      <c r="T136" s="14"/>
      <c r="U136" s="37"/>
    </row>
    <row r="137" spans="2:21" s="34" customFormat="1" ht="30" customHeight="1" x14ac:dyDescent="0.2">
      <c r="B137" s="31" t="s">
        <v>117</v>
      </c>
      <c r="C137" s="14">
        <v>6457730</v>
      </c>
      <c r="D137" s="14"/>
      <c r="E137" s="14"/>
      <c r="F137" s="37"/>
      <c r="G137" s="14"/>
      <c r="H137" s="37"/>
      <c r="I137" s="14"/>
      <c r="J137" s="37"/>
      <c r="K137" s="14"/>
      <c r="L137" s="37"/>
      <c r="M137" s="14"/>
      <c r="N137" s="14"/>
      <c r="O137" s="37"/>
      <c r="P137" s="14"/>
      <c r="Q137" s="37"/>
      <c r="R137" s="14"/>
      <c r="S137" s="37"/>
      <c r="T137" s="14"/>
      <c r="U137" s="37"/>
    </row>
    <row r="138" spans="2:21" ht="36" customHeight="1" x14ac:dyDescent="0.2">
      <c r="B138" s="12" t="s">
        <v>120</v>
      </c>
      <c r="C138" s="11">
        <f t="shared" ref="C138:U138" si="54">C14+C4</f>
        <v>1307589208.22</v>
      </c>
      <c r="D138" s="11" t="e">
        <f t="shared" si="54"/>
        <v>#REF!</v>
      </c>
      <c r="E138" s="11" t="e">
        <f t="shared" si="54"/>
        <v>#REF!</v>
      </c>
      <c r="F138" s="11" t="e">
        <f t="shared" si="54"/>
        <v>#REF!</v>
      </c>
      <c r="G138" s="11" t="e">
        <f t="shared" si="54"/>
        <v>#REF!</v>
      </c>
      <c r="H138" s="11" t="e">
        <f t="shared" si="54"/>
        <v>#REF!</v>
      </c>
      <c r="I138" s="11" t="e">
        <f t="shared" si="54"/>
        <v>#REF!</v>
      </c>
      <c r="J138" s="11" t="e">
        <f t="shared" si="54"/>
        <v>#REF!</v>
      </c>
      <c r="K138" s="11" t="e">
        <f t="shared" si="54"/>
        <v>#REF!</v>
      </c>
      <c r="L138" s="11" t="e">
        <f t="shared" si="54"/>
        <v>#REF!</v>
      </c>
      <c r="M138" s="11" t="e">
        <f t="shared" si="54"/>
        <v>#REF!</v>
      </c>
      <c r="N138" s="11" t="e">
        <f t="shared" si="54"/>
        <v>#REF!</v>
      </c>
      <c r="O138" s="11" t="e">
        <f t="shared" si="54"/>
        <v>#REF!</v>
      </c>
      <c r="P138" s="11" t="e">
        <f t="shared" si="54"/>
        <v>#REF!</v>
      </c>
      <c r="Q138" s="11" t="e">
        <f t="shared" si="54"/>
        <v>#REF!</v>
      </c>
      <c r="R138" s="11" t="e">
        <f t="shared" si="54"/>
        <v>#REF!</v>
      </c>
      <c r="S138" s="11" t="e">
        <f t="shared" si="54"/>
        <v>#REF!</v>
      </c>
      <c r="T138" s="11" t="e">
        <f t="shared" si="54"/>
        <v>#REF!</v>
      </c>
      <c r="U138" s="11" t="e">
        <f t="shared" si="54"/>
        <v>#REF!</v>
      </c>
    </row>
    <row r="139" spans="2:21" x14ac:dyDescent="0.2">
      <c r="M139" s="43"/>
      <c r="N139" s="43"/>
      <c r="P139" s="43"/>
      <c r="R139" s="43"/>
      <c r="T139" s="43"/>
    </row>
  </sheetData>
  <mergeCells count="1">
    <mergeCell ref="B1:U1"/>
  </mergeCells>
  <phoneticPr fontId="0" type="noConversion"/>
  <printOptions horizontalCentered="1"/>
  <pageMargins left="0.98425196850393704" right="0.39370078740157483" top="0.78740157480314965" bottom="0.39370078740157483" header="0.19685039370078741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ФАИП 2013</vt:lpstr>
      <vt:lpstr>'ФАИП 2013'!Заголовки_для_печати</vt:lpstr>
      <vt:lpstr>'ФАИП 2013'!Область_печати</vt:lpstr>
    </vt:vector>
  </TitlesOfParts>
  <Company>Депатамент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Никитина Ирина Сергеевна</cp:lastModifiedBy>
  <cp:lastPrinted>2014-05-05T07:27:13Z</cp:lastPrinted>
  <dcterms:created xsi:type="dcterms:W3CDTF">2005-05-06T07:09:42Z</dcterms:created>
  <dcterms:modified xsi:type="dcterms:W3CDTF">2014-05-05T07:27:14Z</dcterms:modified>
</cp:coreProperties>
</file>