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-75" windowWidth="14460" windowHeight="12405"/>
  </bookViews>
  <sheets>
    <sheet name="Лист1" sheetId="1" r:id="rId1"/>
  </sheets>
  <definedNames>
    <definedName name="_xlnm.Print_Titles" localSheetId="0">Лист1!$7:$7</definedName>
    <definedName name="_xlnm.Print_Area" localSheetId="0">Лист1!$B$1:$M$94</definedName>
  </definedNames>
  <calcPr calcId="145621"/>
</workbook>
</file>

<file path=xl/calcChain.xml><?xml version="1.0" encoding="utf-8"?>
<calcChain xmlns="http://schemas.openxmlformats.org/spreadsheetml/2006/main">
  <c r="M93" i="1" l="1"/>
  <c r="M92" i="1"/>
  <c r="L91" i="1"/>
  <c r="M91" i="1" s="1"/>
  <c r="M90" i="1"/>
  <c r="M89" i="1"/>
  <c r="M88" i="1"/>
  <c r="M87" i="1"/>
  <c r="M86" i="1"/>
  <c r="L85" i="1"/>
  <c r="M85" i="1" s="1"/>
  <c r="M84" i="1"/>
  <c r="M83" i="1"/>
  <c r="M82" i="1"/>
  <c r="M81" i="1"/>
  <c r="M80" i="1"/>
  <c r="M79" i="1"/>
  <c r="M78" i="1"/>
  <c r="M77" i="1"/>
  <c r="M76" i="1"/>
  <c r="M75" i="1"/>
  <c r="M74" i="1"/>
  <c r="M69" i="1"/>
  <c r="M68" i="1"/>
  <c r="M67" i="1"/>
  <c r="M66" i="1"/>
  <c r="M65" i="1"/>
  <c r="M64" i="1"/>
  <c r="M63" i="1"/>
  <c r="M62" i="1"/>
  <c r="M61" i="1"/>
  <c r="L60" i="1"/>
  <c r="M59" i="1"/>
  <c r="M58" i="1"/>
  <c r="M57" i="1"/>
  <c r="M56" i="1"/>
  <c r="M55" i="1"/>
  <c r="L54" i="1"/>
  <c r="M54" i="1" s="1"/>
  <c r="M53" i="1"/>
  <c r="M52" i="1"/>
  <c r="L51" i="1"/>
  <c r="M51" i="1" s="1"/>
  <c r="L50" i="1"/>
  <c r="L49" i="1" s="1"/>
  <c r="M48" i="1"/>
  <c r="M47" i="1"/>
  <c r="L47" i="1"/>
  <c r="M46" i="1"/>
  <c r="M45" i="1"/>
  <c r="M44" i="1"/>
  <c r="L44" i="1"/>
  <c r="M43" i="1"/>
  <c r="M42" i="1"/>
  <c r="M41" i="1"/>
  <c r="L41" i="1"/>
  <c r="M40" i="1"/>
  <c r="M39" i="1"/>
  <c r="M38" i="1"/>
  <c r="L38" i="1"/>
  <c r="M37" i="1"/>
  <c r="M36" i="1"/>
  <c r="M35" i="1"/>
  <c r="L34" i="1"/>
  <c r="M34" i="1" s="1"/>
  <c r="M33" i="1"/>
  <c r="M32" i="1"/>
  <c r="L32" i="1"/>
  <c r="M31" i="1"/>
  <c r="M30" i="1"/>
  <c r="M29" i="1"/>
  <c r="L28" i="1"/>
  <c r="M28" i="1" s="1"/>
  <c r="M27" i="1"/>
  <c r="M26" i="1"/>
  <c r="L25" i="1"/>
  <c r="M25" i="1" s="1"/>
  <c r="M24" i="1"/>
  <c r="M23" i="1"/>
  <c r="L23" i="1"/>
  <c r="M22" i="1"/>
  <c r="L21" i="1"/>
  <c r="M21" i="1" s="1"/>
  <c r="M20" i="1"/>
  <c r="M19" i="1"/>
  <c r="M18" i="1"/>
  <c r="M17" i="1"/>
  <c r="L17" i="1"/>
  <c r="M16" i="1"/>
  <c r="L15" i="1"/>
  <c r="M15" i="1" s="1"/>
  <c r="M14" i="1"/>
  <c r="L13" i="1"/>
  <c r="M13" i="1" s="1"/>
  <c r="M12" i="1"/>
  <c r="M11" i="1"/>
  <c r="M10" i="1"/>
  <c r="L10" i="1"/>
  <c r="L9" i="1" s="1"/>
  <c r="H93" i="1"/>
  <c r="H92" i="1"/>
  <c r="G91" i="1"/>
  <c r="H91" i="1" s="1"/>
  <c r="H90" i="1"/>
  <c r="H89" i="1"/>
  <c r="H88" i="1"/>
  <c r="H87" i="1"/>
  <c r="H86" i="1"/>
  <c r="H85" i="1"/>
  <c r="G85" i="1"/>
  <c r="H84" i="1"/>
  <c r="H83" i="1"/>
  <c r="H82" i="1"/>
  <c r="H81" i="1"/>
  <c r="H80" i="1"/>
  <c r="H79" i="1"/>
  <c r="H78" i="1"/>
  <c r="H77" i="1"/>
  <c r="H76" i="1"/>
  <c r="H75" i="1"/>
  <c r="H74" i="1"/>
  <c r="H69" i="1"/>
  <c r="H68" i="1"/>
  <c r="H67" i="1"/>
  <c r="H66" i="1"/>
  <c r="H65" i="1"/>
  <c r="H64" i="1"/>
  <c r="H63" i="1"/>
  <c r="H62" i="1"/>
  <c r="H61" i="1"/>
  <c r="G60" i="1"/>
  <c r="G50" i="1" s="1"/>
  <c r="G49" i="1" s="1"/>
  <c r="H59" i="1"/>
  <c r="H58" i="1"/>
  <c r="H57" i="1"/>
  <c r="H56" i="1"/>
  <c r="H55" i="1"/>
  <c r="G54" i="1"/>
  <c r="H54" i="1" s="1"/>
  <c r="H53" i="1"/>
  <c r="H52" i="1"/>
  <c r="G51" i="1"/>
  <c r="H51" i="1" s="1"/>
  <c r="H48" i="1"/>
  <c r="H47" i="1"/>
  <c r="G47" i="1"/>
  <c r="H46" i="1"/>
  <c r="H45" i="1"/>
  <c r="H44" i="1"/>
  <c r="G44" i="1"/>
  <c r="H43" i="1"/>
  <c r="H42" i="1"/>
  <c r="H41" i="1"/>
  <c r="G41" i="1"/>
  <c r="H40" i="1"/>
  <c r="H39" i="1"/>
  <c r="H38" i="1"/>
  <c r="G38" i="1"/>
  <c r="H37" i="1"/>
  <c r="H36" i="1"/>
  <c r="H35" i="1"/>
  <c r="G34" i="1"/>
  <c r="H34" i="1" s="1"/>
  <c r="H33" i="1"/>
  <c r="H32" i="1"/>
  <c r="G32" i="1"/>
  <c r="H31" i="1"/>
  <c r="H30" i="1"/>
  <c r="H29" i="1"/>
  <c r="G28" i="1"/>
  <c r="H28" i="1" s="1"/>
  <c r="H27" i="1"/>
  <c r="H26" i="1"/>
  <c r="G25" i="1"/>
  <c r="H25" i="1" s="1"/>
  <c r="H24" i="1"/>
  <c r="H23" i="1"/>
  <c r="G23" i="1"/>
  <c r="H22" i="1"/>
  <c r="G21" i="1"/>
  <c r="H21" i="1" s="1"/>
  <c r="H20" i="1"/>
  <c r="H19" i="1"/>
  <c r="H18" i="1"/>
  <c r="H17" i="1"/>
  <c r="G17" i="1"/>
  <c r="H16" i="1"/>
  <c r="G15" i="1"/>
  <c r="H15" i="1" s="1"/>
  <c r="H14" i="1"/>
  <c r="G13" i="1"/>
  <c r="H13" i="1" s="1"/>
  <c r="H12" i="1"/>
  <c r="H11" i="1"/>
  <c r="G10" i="1"/>
  <c r="G9" i="1" s="1"/>
  <c r="L8" i="1" l="1"/>
  <c r="M9" i="1"/>
  <c r="G8" i="1"/>
  <c r="H9" i="1"/>
  <c r="H10" i="1"/>
  <c r="I91" i="1"/>
  <c r="E91" i="1"/>
  <c r="J91" i="1"/>
  <c r="K11" i="1"/>
  <c r="K12" i="1"/>
  <c r="K14" i="1"/>
  <c r="K16" i="1"/>
  <c r="K18" i="1"/>
  <c r="K19" i="1"/>
  <c r="K20" i="1"/>
  <c r="K22" i="1"/>
  <c r="K24" i="1"/>
  <c r="K26" i="1"/>
  <c r="K27" i="1"/>
  <c r="K29" i="1"/>
  <c r="K30" i="1"/>
  <c r="K31" i="1"/>
  <c r="K33" i="1"/>
  <c r="K35" i="1"/>
  <c r="K36" i="1"/>
  <c r="K37" i="1"/>
  <c r="K39" i="1"/>
  <c r="K40" i="1"/>
  <c r="K42" i="1"/>
  <c r="K43" i="1"/>
  <c r="K45" i="1"/>
  <c r="K46" i="1"/>
  <c r="K48" i="1"/>
  <c r="K52" i="1"/>
  <c r="K53" i="1"/>
  <c r="K55" i="1"/>
  <c r="K56" i="1"/>
  <c r="K57" i="1"/>
  <c r="K58" i="1"/>
  <c r="K59" i="1"/>
  <c r="K61" i="1"/>
  <c r="K62" i="1"/>
  <c r="K63" i="1"/>
  <c r="K64" i="1"/>
  <c r="K65" i="1"/>
  <c r="K66" i="1"/>
  <c r="K67" i="1"/>
  <c r="K68" i="1"/>
  <c r="K69" i="1"/>
  <c r="K70" i="1"/>
  <c r="M70" i="1" s="1"/>
  <c r="K71" i="1"/>
  <c r="M71" i="1" s="1"/>
  <c r="K72" i="1"/>
  <c r="M72" i="1" s="1"/>
  <c r="K73" i="1"/>
  <c r="M73" i="1" s="1"/>
  <c r="K74" i="1"/>
  <c r="K75" i="1"/>
  <c r="K76" i="1"/>
  <c r="K77" i="1"/>
  <c r="K78" i="1"/>
  <c r="K79" i="1"/>
  <c r="K80" i="1"/>
  <c r="K81" i="1"/>
  <c r="K82" i="1"/>
  <c r="K83" i="1"/>
  <c r="K86" i="1"/>
  <c r="K88" i="1"/>
  <c r="K89" i="1"/>
  <c r="K90" i="1"/>
  <c r="K92" i="1"/>
  <c r="K93" i="1"/>
  <c r="J85" i="1"/>
  <c r="J60" i="1"/>
  <c r="J54" i="1"/>
  <c r="J51" i="1"/>
  <c r="J50" i="1" s="1"/>
  <c r="J49" i="1" s="1"/>
  <c r="J47" i="1"/>
  <c r="J44" i="1"/>
  <c r="J41" i="1"/>
  <c r="J38" i="1"/>
  <c r="J34" i="1"/>
  <c r="J32" i="1"/>
  <c r="J28" i="1"/>
  <c r="J23" i="1"/>
  <c r="J21" i="1"/>
  <c r="J17" i="1"/>
  <c r="J15" i="1"/>
  <c r="J13" i="1"/>
  <c r="J10" i="1"/>
  <c r="F11" i="1"/>
  <c r="F12" i="1"/>
  <c r="F14" i="1"/>
  <c r="F16" i="1"/>
  <c r="F18" i="1"/>
  <c r="F19" i="1"/>
  <c r="F20" i="1"/>
  <c r="F22" i="1"/>
  <c r="F24" i="1"/>
  <c r="F26" i="1"/>
  <c r="F27" i="1"/>
  <c r="F29" i="1"/>
  <c r="F30" i="1"/>
  <c r="F31" i="1"/>
  <c r="F33" i="1"/>
  <c r="F35" i="1"/>
  <c r="F36" i="1"/>
  <c r="F37" i="1"/>
  <c r="F39" i="1"/>
  <c r="F40" i="1"/>
  <c r="F42" i="1"/>
  <c r="F43" i="1"/>
  <c r="F45" i="1"/>
  <c r="F46" i="1"/>
  <c r="F48" i="1"/>
  <c r="F52" i="1"/>
  <c r="F53" i="1"/>
  <c r="F55" i="1"/>
  <c r="F56" i="1"/>
  <c r="F57" i="1"/>
  <c r="F58" i="1"/>
  <c r="F59" i="1"/>
  <c r="F61" i="1"/>
  <c r="F62" i="1"/>
  <c r="F63" i="1"/>
  <c r="F64" i="1"/>
  <c r="F65" i="1"/>
  <c r="F66" i="1"/>
  <c r="F67" i="1"/>
  <c r="F68" i="1"/>
  <c r="F69" i="1"/>
  <c r="F70" i="1"/>
  <c r="H70" i="1" s="1"/>
  <c r="F71" i="1"/>
  <c r="H71" i="1" s="1"/>
  <c r="F72" i="1"/>
  <c r="H72" i="1" s="1"/>
  <c r="F73" i="1"/>
  <c r="H73" i="1" s="1"/>
  <c r="F74" i="1"/>
  <c r="F75" i="1"/>
  <c r="F76" i="1"/>
  <c r="F77" i="1"/>
  <c r="F78" i="1"/>
  <c r="F79" i="1"/>
  <c r="F80" i="1"/>
  <c r="F81" i="1"/>
  <c r="F82" i="1"/>
  <c r="F83" i="1"/>
  <c r="F88" i="1"/>
  <c r="F89" i="1"/>
  <c r="F90" i="1"/>
  <c r="F92" i="1"/>
  <c r="F93" i="1"/>
  <c r="E85" i="1"/>
  <c r="E60" i="1"/>
  <c r="E54" i="1"/>
  <c r="E51" i="1"/>
  <c r="E47" i="1"/>
  <c r="E44" i="1"/>
  <c r="E41" i="1"/>
  <c r="E38" i="1"/>
  <c r="E34" i="1"/>
  <c r="E32" i="1"/>
  <c r="E28" i="1"/>
  <c r="E25" i="1" s="1"/>
  <c r="E23" i="1"/>
  <c r="E21" i="1"/>
  <c r="E17" i="1"/>
  <c r="E15" i="1"/>
  <c r="E13" i="1"/>
  <c r="E10" i="1"/>
  <c r="E9" i="1" s="1"/>
  <c r="L94" i="1" l="1"/>
  <c r="M8" i="1"/>
  <c r="H8" i="1"/>
  <c r="G94" i="1"/>
  <c r="E50" i="1"/>
  <c r="E49" i="1" s="1"/>
  <c r="K91" i="1"/>
  <c r="J25" i="1"/>
  <c r="J9" i="1"/>
  <c r="E8" i="1"/>
  <c r="J8" i="1" l="1"/>
  <c r="J94" i="1" s="1"/>
  <c r="E94" i="1"/>
  <c r="D91" i="1" l="1"/>
  <c r="F91" i="1" s="1"/>
  <c r="I84" i="1" l="1"/>
  <c r="K84" i="1" s="1"/>
  <c r="D54" i="1" l="1"/>
  <c r="F54" i="1" s="1"/>
  <c r="I54" i="1"/>
  <c r="K54" i="1" s="1"/>
  <c r="I60" i="1"/>
  <c r="K60" i="1" s="1"/>
  <c r="M60" i="1" s="1"/>
  <c r="D84" i="1" l="1"/>
  <c r="D60" i="1" l="1"/>
  <c r="F60" i="1" s="1"/>
  <c r="H60" i="1" s="1"/>
  <c r="F84" i="1"/>
  <c r="I87" i="1"/>
  <c r="D87" i="1"/>
  <c r="F87" i="1" s="1"/>
  <c r="D86" i="1"/>
  <c r="I85" i="1" l="1"/>
  <c r="K85" i="1" s="1"/>
  <c r="K87" i="1"/>
  <c r="D85" i="1"/>
  <c r="F85" i="1" s="1"/>
  <c r="F86" i="1"/>
  <c r="I51" i="1"/>
  <c r="I47" i="1"/>
  <c r="K47" i="1" s="1"/>
  <c r="I44" i="1"/>
  <c r="K44" i="1" s="1"/>
  <c r="I41" i="1"/>
  <c r="K41" i="1" s="1"/>
  <c r="I38" i="1"/>
  <c r="K38" i="1" s="1"/>
  <c r="I34" i="1"/>
  <c r="K34" i="1" s="1"/>
  <c r="I32" i="1"/>
  <c r="K32" i="1" s="1"/>
  <c r="I28" i="1"/>
  <c r="I23" i="1"/>
  <c r="K23" i="1" s="1"/>
  <c r="I21" i="1"/>
  <c r="K21" i="1" s="1"/>
  <c r="I17" i="1"/>
  <c r="K17" i="1" s="1"/>
  <c r="I15" i="1"/>
  <c r="K15" i="1" s="1"/>
  <c r="I13" i="1"/>
  <c r="K13" i="1" s="1"/>
  <c r="I10" i="1"/>
  <c r="D51" i="1"/>
  <c r="D47" i="1"/>
  <c r="F47" i="1" s="1"/>
  <c r="D44" i="1"/>
  <c r="F44" i="1" s="1"/>
  <c r="D41" i="1"/>
  <c r="F41" i="1" s="1"/>
  <c r="D38" i="1"/>
  <c r="F38" i="1" s="1"/>
  <c r="D34" i="1"/>
  <c r="F34" i="1" s="1"/>
  <c r="D32" i="1"/>
  <c r="F32" i="1" s="1"/>
  <c r="D28" i="1"/>
  <c r="D23" i="1"/>
  <c r="F23" i="1" s="1"/>
  <c r="D21" i="1"/>
  <c r="F21" i="1" s="1"/>
  <c r="D17" i="1"/>
  <c r="F17" i="1" s="1"/>
  <c r="D15" i="1"/>
  <c r="F15" i="1" s="1"/>
  <c r="D13" i="1"/>
  <c r="F13" i="1" s="1"/>
  <c r="D10" i="1"/>
  <c r="K28" i="1" l="1"/>
  <c r="I25" i="1"/>
  <c r="K25" i="1" s="1"/>
  <c r="D50" i="1"/>
  <c r="F51" i="1"/>
  <c r="F28" i="1"/>
  <c r="D25" i="1"/>
  <c r="F25" i="1" s="1"/>
  <c r="I9" i="1"/>
  <c r="K9" i="1" s="1"/>
  <c r="K10" i="1"/>
  <c r="D9" i="1"/>
  <c r="F9" i="1" s="1"/>
  <c r="F10" i="1"/>
  <c r="K51" i="1"/>
  <c r="I50" i="1"/>
  <c r="I49" i="1" s="1"/>
  <c r="D8" i="1" l="1"/>
  <c r="F8" i="1" s="1"/>
  <c r="D49" i="1"/>
  <c r="F49" i="1" s="1"/>
  <c r="H49" i="1" s="1"/>
  <c r="F50" i="1"/>
  <c r="H50" i="1" s="1"/>
  <c r="I8" i="1"/>
  <c r="K8" i="1" s="1"/>
  <c r="K49" i="1"/>
  <c r="M49" i="1" s="1"/>
  <c r="K50" i="1"/>
  <c r="M50" i="1" s="1"/>
  <c r="D94" i="1"/>
  <c r="F94" i="1" s="1"/>
  <c r="H94" i="1" s="1"/>
  <c r="I94" i="1" l="1"/>
  <c r="K94" i="1" s="1"/>
  <c r="M94" i="1" s="1"/>
</calcChain>
</file>

<file path=xl/sharedStrings.xml><?xml version="1.0" encoding="utf-8"?>
<sst xmlns="http://schemas.openxmlformats.org/spreadsheetml/2006/main" count="189" uniqueCount="185">
  <si>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</si>
  <si>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</si>
  <si>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</si>
  <si>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</si>
  <si>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</si>
  <si>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</si>
  <si>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</si>
  <si>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</si>
  <si>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</si>
  <si>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</si>
  <si>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</si>
  <si>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</si>
  <si>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</si>
  <si>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</si>
  <si>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</si>
  <si>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</si>
  <si>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</si>
  <si>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</si>
  <si>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Сбор за пользование объектами животного мира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</si>
  <si>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</si>
  <si>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</si>
  <si>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</si>
  <si>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</si>
  <si>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</si>
  <si>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</si>
  <si>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</si>
  <si>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</si>
  <si>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</si>
  <si>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</si>
  <si>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</si>
  <si>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</si>
  <si>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</si>
  <si>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</si>
  <si>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</si>
  <si>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</si>
  <si>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</si>
  <si>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</si>
  <si>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</si>
  <si>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</si>
  <si>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000 1 14 02000 00 0000 000</t>
  </si>
  <si>
    <t>000 1 14 06000 00 0000 430</t>
  </si>
  <si>
    <t>000 1 16 00000 00 0000 000</t>
  </si>
  <si>
    <t>Штрафы, санкции,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</si>
  <si>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</si>
  <si>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</si>
  <si>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</si>
  <si>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</si>
  <si>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</si>
  <si>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</si>
  <si>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</si>
  <si>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</si>
  <si>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</si>
  <si>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</si>
  <si>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</si>
  <si>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</si>
  <si>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</si>
  <si>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</si>
  <si>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</si>
  <si>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</si>
  <si>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</si>
  <si>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>000 1 07 04010 01 0000 110</t>
  </si>
  <si>
    <t xml:space="preserve">000 1 05 00000 00 0000 000 </t>
  </si>
  <si>
    <t>000 1 05 01000 00 0000 110</t>
  </si>
  <si>
    <t>000 1 01 02000 01 0000 110</t>
  </si>
  <si>
    <t>000 1 01 01012 02 0000 110</t>
  </si>
  <si>
    <t xml:space="preserve">000 1 01 00000 00 0000 000 </t>
  </si>
  <si>
    <t xml:space="preserve">000 1 01 01000 00 0000 110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</si>
  <si>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</si>
  <si>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</si>
  <si>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</si>
  <si>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</si>
  <si>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</si>
  <si>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Доходы от оказания платных услуг (работ) и компенсации затрат государства</t>
  </si>
  <si>
    <t>000 1 13 01992 02 0000 130</t>
  </si>
  <si>
    <t>Прочие доходы от оказания платных услуг  (работ) получателями средств бюджетов субъектов Российской Федерации</t>
  </si>
  <si>
    <t>000 1 12 02000 00 0000 120</t>
  </si>
  <si>
    <t>000 1 06 05000 02 0000 110</t>
  </si>
  <si>
    <t>Налог на игорный бизнес</t>
  </si>
  <si>
    <t>Прочие доходы от компенсации затрат  бюджетов субъектов Российской Федерации</t>
  </si>
  <si>
    <t>Доходы, получаемые в виде арендной платы за земельные участки, которые расположены в границах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</si>
  <si>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000 1 11 05026 10 0000 120</t>
  </si>
  <si>
    <t>000 1 13 02992 02 0000 130</t>
  </si>
  <si>
    <t xml:space="preserve">000 1 16 30020 01 0000 140 </t>
  </si>
  <si>
    <t>Денежные взыскания (штрафы) за нарушение законодательства Российской Федерации о безопасности дорожного движения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</si>
  <si>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</si>
  <si>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</si>
  <si>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</si>
  <si>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</si>
  <si>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</si>
  <si>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</si>
  <si>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000 2 02 01001 02 0000 151</t>
  </si>
  <si>
    <t>Дотации бюджетам субъектов Российской Федерации на выравнивание бюджетной обеспеченности</t>
  </si>
  <si>
    <t>906 2 02 01003 02 0000 151</t>
  </si>
  <si>
    <t>Дотации бюджетам субъектов Российской Федерации на поддержку мер по обеспечению сбалансированности бюджетов</t>
  </si>
  <si>
    <t>000 2 02 02000 00 0000 151</t>
  </si>
  <si>
    <t>Субсидии бюджетам субъектов Российской Федерации и муниципальных образований (межбюджетные субсидии)</t>
  </si>
  <si>
    <t>000 2 02 02005 02 0000 151</t>
  </si>
  <si>
    <t>Субсидии бюджетам субъектов Российской Федерации на оздоровление детей</t>
  </si>
  <si>
    <t>000 2 02 03000 00 0000 151</t>
  </si>
  <si>
    <t>Субвенции бюджетам субъектов Российской Федерации и муниципальных образований</t>
  </si>
  <si>
    <t>000 2 02 03001 02 0000 151</t>
  </si>
  <si>
    <t>Субвенции бюджетам субъектов Российской Федерации на оплату жилищно-коммунальных услуг отдельным категориям граждан</t>
  </si>
  <si>
    <t>000 2 02 03003 02 0000 151</t>
  </si>
  <si>
    <t>Субвенции бюджетам субъектов Российской Федерации на государственную регистрацию актов гражданского состояния</t>
  </si>
  <si>
    <t>000 2 02 03004 02 0000 151</t>
  </si>
  <si>
    <t>000 2 02 03005 02 0000 151</t>
  </si>
  <si>
    <t>Субвенции бюджетам субъектов Российской Федерации на организацию, регулирование и охрану водных биологических ресурсов</t>
  </si>
  <si>
    <t>000 2 02 03006 02 0000 151</t>
  </si>
  <si>
    <t xml:space="preserve">Субвенции бюджетам субъектов Российской Федерации на охрану и использование охотничьих ресурсов
</t>
  </si>
  <si>
    <t>000 2 02 03010 02 0000 151</t>
  </si>
  <si>
    <t>000 2 02 03011 02 0000 151</t>
  </si>
  <si>
    <t>000 2 02 03012 02 0000 151</t>
  </si>
  <si>
    <t>000 2 02 03015 02 0000 151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</si>
  <si>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</si>
  <si>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000 2 02 03018 02 0000 151</t>
  </si>
  <si>
    <t>Субвенции бюджетам субъектов Российской Федерации на осуществление отдельных полномочий в области лесных отношений</t>
  </si>
  <si>
    <t>000 2 02 03019 02 0000 151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</si>
  <si>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</si>
  <si>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</si>
  <si>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000 2 02 03025 02 0000 151</t>
  </si>
  <si>
    <t>000 2 02 03031 02 0000 151</t>
  </si>
  <si>
    <t xml:space="preserve">Субвенции бюджетам субъектов Российской Федерации на охрану и использование объектов животного мира (за  исключением                              охотничьих ресурсов и водных биологических ресурсов)
</t>
  </si>
  <si>
    <t>000 2 02 03032 02 0000 151</t>
  </si>
  <si>
    <t>000 2 02 03053 02 0000 151</t>
  </si>
  <si>
    <t>Субвенции бюджетам субъектов Российской Федерации на выплату единовременного пособия  беременной жене военнослужащего, проходящего военную службу по призыву, а также ежемесячного  пособия на ребенка военнослужащего, проходящего  военную службу по призыву</t>
  </si>
  <si>
    <t>000 2 02 03054 02 0000 151</t>
  </si>
  <si>
    <t>000 2 02 03060 02 0000 151</t>
  </si>
  <si>
    <t>Субвенции бюджетам субъектов Российской Федерации на 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</si>
  <si>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000 2 02 03069 02 0000 151</t>
  </si>
  <si>
    <t>000 2 02 03070 02 0000 151</t>
  </si>
  <si>
    <t>000 2 02 03071 02 0000 151</t>
  </si>
  <si>
    <t>Субвенции бюджетам субъектов Российской Федерации на осуществление переданных полномочий Российской Федерации по государственной охране объектов культурного наследия федерального значения</t>
  </si>
  <si>
    <t>000 2 02 04000 00 0000 151</t>
  </si>
  <si>
    <t>Иные межбюджетные трансферты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</si>
  <si>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</si>
  <si>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</si>
  <si>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>000 2 02 04025 02 0000 151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</si>
  <si>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Санкт-Петербурга</t>
  </si>
  <si>
    <t xml:space="preserve">Субвенции бюджетам субъектов Российской Федерации на осуществление полномочий Российской Федерации в области охраны  и использования охотничьих ресурсов по контролю, надзору, выдаче разрешений на добычу охотничьих ресурсов и заключению охотхозяйственных соглашений
</t>
  </si>
  <si>
    <t>Субвенции бюджетам субъектов Российской Федерации на осуществление полномочий, связанных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детских домов, школ-интернатов, специальных учебно-воспитательных и иных детских учреждений, в соответствии с Федеральным законом от 24 июня 1999 года № 120-ФЗ "Об основах системы профилактики безнадзорности и правонарушений несовершеннолетних"</t>
  </si>
  <si>
    <t>Субвенции бюджетам субъектов Российской Федерации на осуществление переданных полномочий Российской Федерации в области охраны здоровья граждан</t>
  </si>
  <si>
    <t xml:space="preserve">Субвенции бюджетам субъектов Российской Федерации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
</t>
  </si>
  <si>
    <t>000 2 02 02101 02 0000 151</t>
  </si>
  <si>
    <t xml:space="preserve">000 2 02 02172 02 0000 151 </t>
  </si>
  <si>
    <t>Субсидии бюджетам субъектов Российской Федерации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</si>
  <si>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000 2 02 02037 02 0000 151</t>
  </si>
  <si>
    <t>Субсидии бюджетам субъектов Российской Федерации на ежемесячное денежное вознаграждение за классное руководство</t>
  </si>
  <si>
    <t xml:space="preserve"> к Закону Ярославской области</t>
  </si>
  <si>
    <t>2015 год               (руб.)</t>
  </si>
  <si>
    <t>2016 год               (руб.)</t>
  </si>
  <si>
    <t>Прогнозируемые доходы областного бюджета на плановый период 2015 и 2016 годов                                                  в соответствии с классификацией доходов бюджетов Российской Федерации</t>
  </si>
  <si>
    <t>000 2 02 03998 02 0000 151</t>
  </si>
  <si>
    <t>000 2 03 02000 02 0000 180</t>
  </si>
  <si>
    <t xml:space="preserve">Безвозмездные поступления от государственных (муниципальных) организаций в бюджеты субъектов  Российской Федерации  
</t>
  </si>
  <si>
    <t xml:space="preserve">000 2 03 02030 02 0000 180
</t>
  </si>
  <si>
    <t>000 2 02 03020 02 0000 151</t>
  </si>
  <si>
    <t>000 2 02 04002 02 0000 151</t>
  </si>
  <si>
    <t>000 2 02 04001 02 0000 151</t>
  </si>
  <si>
    <t>000 2 03 02060 02 0000 180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</si>
  <si>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</si>
  <si>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000 2 02 03007 02 0000 151</t>
  </si>
  <si>
    <t xml:space="preserve">000 2 02 02173 02 0000 151
</t>
  </si>
  <si>
    <t xml:space="preserve">Субсидии бюджетам субъектов Российской Федерации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</si>
  <si>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000 2 02 04017 02 0000 151</t>
  </si>
  <si>
    <t>000 2 02 04055 02 0000 151</t>
  </si>
  <si>
    <t>Межбюджетные трансферты, передаваемые бюджетам субъектов Российской Федерации на финансовое обеспечение закупок антивирусных препаратов для профилактики и лечения лиц, инфицированных вирусами иммунодефицита человека и гепатитов B и C</t>
  </si>
  <si>
    <t>000 2 02 03122 02 0000 151</t>
  </si>
  <si>
    <t>Итого</t>
  </si>
  <si>
    <t>Субвенции бюджетам субъектов Российской Федерации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</si>
  <si>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</si>
  <si>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
</t>
  </si>
  <si>
    <t xml:space="preserve"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
</t>
  </si>
  <si>
    <t xml:space="preserve"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
</t>
  </si>
  <si>
    <t>Межбюджетные трансферты, передаваемые бюджетам субъектов Российской Федерации на осуществление отдельных полномочий в области обеспечения лекарственными препаратами, а также специализированными продуктами лечебного питания</t>
  </si>
  <si>
    <t xml:space="preserve">Безвозмездные поступления в бюджеты субъектов Российской Федерации от государственной корпорации - Фонда содействия реформированию жилищно - коммунального хозяйства на обеспечение мероприятий по капитальному ремонту многоквартирных домов 
</t>
  </si>
  <si>
    <t>поправки            2015 год (руб.)</t>
  </si>
  <si>
    <t>поправки              2016 год (руб.)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</si>
  <si>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                                            "О ветеранах" и от 24 ноября 1995 года № 181-ФЗ          "О социальной защите инвалидов в Российской Федерации"</t>
  </si>
  <si>
    <t>уточнение март 2015 (руб.)</t>
  </si>
  <si>
    <t>уточнение март 2016 (руб.)</t>
  </si>
  <si>
    <t>Субсидии бюджетам субъектов Российской Федерации на реализацию дополнительных мероприятий в сфере занятости населения</t>
  </si>
  <si>
    <t>Субвенции бюджетам субъектов Российской Федерации 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</si>
  <si>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Приложение 3</t>
  </si>
  <si>
    <t>Единая субвенция бюджетам субъектов Российской Федерации</t>
  </si>
  <si>
    <t>от 31.03.2014  № 7-з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</si>
</sst>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2"/>
      <color indexed="8"/>
      <name val="Times New Roman"/>
      <family val="2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2" fillId="0" borderId="0" xfId="0" applyFont="1" applyFill="1" applyAlignment="1"/>
    <xf numFmtId="0" fontId="5" fillId="0" borderId="0" xfId="0" applyFont="1" applyFill="1"/>
    <xf numFmtId="0" fontId="3" fillId="0" borderId="0" xfId="0" applyFont="1" applyFill="1" applyBorder="1"/>
    <xf numFmtId="0" fontId="3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3" fontId="6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/>
    </xf>
    <xf numFmtId="0" fontId="8" fillId="0" borderId="1" xfId="0" applyFont="1" applyFill="1" applyBorder="1" applyAlignment="1">
      <alignment wrapText="1"/>
    </xf>
    <xf numFmtId="3" fontId="6" fillId="0" borderId="1" xfId="0" applyNumberFormat="1" applyFont="1" applyFill="1" applyBorder="1" applyAlignment="1">
      <alignment horizontal="right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/>
    </xf>
    <xf numFmtId="0" fontId="8" fillId="0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3" fontId="7" fillId="3" borderId="1" xfId="0" applyNumberFormat="1" applyFont="1" applyFill="1" applyBorder="1" applyAlignment="1">
      <alignment horizontal="right"/>
    </xf>
    <xf numFmtId="3" fontId="6" fillId="3" borderId="1" xfId="0" applyNumberFormat="1" applyFont="1" applyFill="1" applyBorder="1" applyAlignment="1">
      <alignment horizontal="right"/>
    </xf>
    <xf numFmtId="3" fontId="6" fillId="3" borderId="1" xfId="0" applyNumberFormat="1" applyFont="1" applyFill="1" applyBorder="1" applyAlignment="1">
      <alignment horizontal="right" wrapText="1"/>
    </xf>
    <xf numFmtId="3" fontId="2" fillId="3" borderId="1" xfId="0" applyNumberFormat="1" applyFont="1" applyFill="1" applyBorder="1" applyAlignment="1">
      <alignment horizontal="right"/>
    </xf>
    <xf numFmtId="0" fontId="4" fillId="0" borderId="0" xfId="0" applyFont="1" applyFill="1" applyAlignment="1">
      <alignment horizontal="center"/>
    </xf>
    <xf numFmtId="3" fontId="7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 wrapText="1"/>
    </xf>
    <xf numFmtId="0" fontId="4" fillId="0" borderId="0" xfId="0" applyFont="1" applyFill="1" applyAlignment="1">
      <alignment horizontal="center"/>
    </xf>
    <xf numFmtId="0" fontId="10" fillId="0" borderId="1" xfId="0" applyFont="1" applyFill="1" applyBorder="1" applyAlignment="1">
      <alignment horizontal="justify" vertical="justify"/>
    </xf>
    <xf numFmtId="3" fontId="9" fillId="0" borderId="1" xfId="0" applyNumberFormat="1" applyFont="1" applyFill="1" applyBorder="1" applyAlignment="1">
      <alignment horizontal="right"/>
    </xf>
    <xf numFmtId="3" fontId="9" fillId="0" borderId="1" xfId="0" applyNumberFormat="1" applyFont="1" applyFill="1" applyBorder="1" applyAlignment="1"/>
    <xf numFmtId="0" fontId="10" fillId="0" borderId="1" xfId="0" applyFont="1" applyFill="1" applyBorder="1" applyAlignment="1">
      <alignment vertical="top"/>
    </xf>
    <xf numFmtId="0" fontId="7" fillId="0" borderId="3" xfId="0" applyFont="1" applyFill="1" applyBorder="1" applyAlignment="1">
      <alignment horizontal="left" vertical="top" wrapText="1"/>
    </xf>
    <xf numFmtId="3" fontId="7" fillId="0" borderId="1" xfId="0" applyNumberFormat="1" applyFont="1" applyFill="1" applyBorder="1" applyAlignment="1"/>
    <xf numFmtId="0" fontId="9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left" vertical="top"/>
    </xf>
    <xf numFmtId="0" fontId="6" fillId="0" borderId="2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4"/>
  <sheetViews>
    <sheetView tabSelected="1" view="pageBreakPreview" zoomScaleNormal="100" zoomScaleSheetLayoutView="100" workbookViewId="0">
      <pane xSplit="3" ySplit="7" topLeftCell="D81" activePane="bottomRight" state="frozen"/>
      <selection pane="topRight" activeCell="D1" sqref="D1"/>
      <selection pane="bottomLeft" activeCell="A8" sqref="A8"/>
      <selection pane="bottomRight" activeCell="B4" sqref="B4"/>
    </sheetView>
  </sheetViews>
  <sheetFormatPr defaultColWidth="9.140625" defaultRowHeight="15.75" x14ac:dyDescent="0.25"/>
  <cols>
    <col min="1" max="1" width="1" style="2" customWidth="1"/>
    <col min="2" max="2" width="27.85546875" style="1" customWidth="1"/>
    <col min="3" max="3" width="51.85546875" style="3" customWidth="1"/>
    <col min="4" max="7" width="20.42578125" style="2" hidden="1" customWidth="1"/>
    <col min="8" max="8" width="20.42578125" style="2" customWidth="1"/>
    <col min="9" max="11" width="21.140625" style="2" hidden="1" customWidth="1"/>
    <col min="12" max="12" width="20.140625" style="2" hidden="1" customWidth="1"/>
    <col min="13" max="13" width="21.140625" style="2" customWidth="1"/>
    <col min="14" max="14" width="29.5703125" style="2" customWidth="1"/>
    <col min="15" max="16384" width="9.140625" style="2"/>
  </cols>
  <sheetData>
    <row r="1" spans="1:13" x14ac:dyDescent="0.25">
      <c r="B1" s="43" t="s">
        <v>182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13" x14ac:dyDescent="0.25">
      <c r="B2" s="43" t="s">
        <v>147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3" spans="1:13" x14ac:dyDescent="0.25">
      <c r="B3" s="43" t="s">
        <v>184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x14ac:dyDescent="0.25">
      <c r="C4" s="19"/>
    </row>
    <row r="5" spans="1:13" ht="46.5" customHeight="1" x14ac:dyDescent="0.3">
      <c r="B5" s="44" t="s">
        <v>150</v>
      </c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</row>
    <row r="6" spans="1:13" ht="18.75" x14ac:dyDescent="0.3">
      <c r="B6" s="42"/>
      <c r="C6" s="42"/>
      <c r="D6" s="42"/>
      <c r="E6" s="42"/>
      <c r="F6" s="42"/>
      <c r="G6" s="42"/>
      <c r="H6" s="42"/>
      <c r="I6" s="42"/>
      <c r="J6" s="27"/>
      <c r="K6" s="27"/>
      <c r="L6" s="30"/>
      <c r="M6" s="30"/>
    </row>
    <row r="7" spans="1:13" ht="31.5" x14ac:dyDescent="0.25">
      <c r="A7" s="4"/>
      <c r="B7" s="7" t="s">
        <v>0</v>
      </c>
      <c r="C7" s="7" t="s">
        <v>1</v>
      </c>
      <c r="D7" s="8" t="s">
        <v>148</v>
      </c>
      <c r="E7" s="8" t="s">
        <v>175</v>
      </c>
      <c r="F7" s="8" t="s">
        <v>148</v>
      </c>
      <c r="G7" s="8" t="s">
        <v>178</v>
      </c>
      <c r="H7" s="8" t="s">
        <v>148</v>
      </c>
      <c r="I7" s="8" t="s">
        <v>149</v>
      </c>
      <c r="J7" s="8" t="s">
        <v>176</v>
      </c>
      <c r="K7" s="8" t="s">
        <v>149</v>
      </c>
      <c r="L7" s="8" t="s">
        <v>179</v>
      </c>
      <c r="M7" s="8" t="s">
        <v>149</v>
      </c>
    </row>
    <row r="8" spans="1:13" x14ac:dyDescent="0.25">
      <c r="B8" s="9" t="s">
        <v>2</v>
      </c>
      <c r="C8" s="9" t="s">
        <v>3</v>
      </c>
      <c r="D8" s="10">
        <f>SUM(D9+D13+D15+D17+D21+D23+D25+D34+D38+D41+D44+D47)</f>
        <v>47105465000</v>
      </c>
      <c r="E8" s="10">
        <f>SUM(E9+E13+E15+E17+E21+E23+E25+E34+E38+E41+E44+E47)</f>
        <v>110000000</v>
      </c>
      <c r="F8" s="10">
        <f>D8+E8</f>
        <v>47215465000</v>
      </c>
      <c r="G8" s="10">
        <f>SUM(G9+G13+G15+G17+G21+G23+G25+G34+G38+G41+G44+G47)</f>
        <v>0</v>
      </c>
      <c r="H8" s="10">
        <f>F8+G8</f>
        <v>47215465000</v>
      </c>
      <c r="I8" s="10">
        <f>SUM(I9+I13+I15+I17+I21+I23+I25+I34+I38+I41+I44+I47)</f>
        <v>50406183000</v>
      </c>
      <c r="J8" s="10">
        <f>SUM(J9+J13+J15+J17+J21+J23+J25+J34+J38+J41+J44+J47)</f>
        <v>110000000</v>
      </c>
      <c r="K8" s="10">
        <f>I8+J8</f>
        <v>50516183000</v>
      </c>
      <c r="L8" s="10">
        <f>SUM(L9+L13+L15+L17+L21+L23+L25+L34+L38+L41+L44+L47)</f>
        <v>0</v>
      </c>
      <c r="M8" s="10">
        <f>K8+L8</f>
        <v>50516183000</v>
      </c>
    </row>
    <row r="9" spans="1:13" x14ac:dyDescent="0.25">
      <c r="B9" s="9" t="s">
        <v>65</v>
      </c>
      <c r="C9" s="9" t="s">
        <v>4</v>
      </c>
      <c r="D9" s="10">
        <f>D10+D12</f>
        <v>25531400000</v>
      </c>
      <c r="E9" s="10">
        <f>E10+E12</f>
        <v>0</v>
      </c>
      <c r="F9" s="10">
        <f t="shared" ref="F9:F72" si="0">D9+E9</f>
        <v>25531400000</v>
      </c>
      <c r="G9" s="10">
        <f>G10+G12</f>
        <v>0</v>
      </c>
      <c r="H9" s="10">
        <f t="shared" ref="H9:H48" si="1">F9+G9</f>
        <v>25531400000</v>
      </c>
      <c r="I9" s="10">
        <f>I10+I12</f>
        <v>27794800000</v>
      </c>
      <c r="J9" s="10">
        <f>J10+J12</f>
        <v>0</v>
      </c>
      <c r="K9" s="10">
        <f t="shared" ref="K9:K72" si="2">I9+J9</f>
        <v>27794800000</v>
      </c>
      <c r="L9" s="10">
        <f>L10+L12</f>
        <v>0</v>
      </c>
      <c r="M9" s="10">
        <f t="shared" ref="M9:M72" si="3">K9+L9</f>
        <v>27794800000</v>
      </c>
    </row>
    <row r="10" spans="1:13" x14ac:dyDescent="0.25">
      <c r="B10" s="11" t="s">
        <v>66</v>
      </c>
      <c r="C10" s="11" t="s">
        <v>5</v>
      </c>
      <c r="D10" s="12">
        <f>D11</f>
        <v>11292200000</v>
      </c>
      <c r="E10" s="12">
        <f>E11</f>
        <v>0</v>
      </c>
      <c r="F10" s="12">
        <f t="shared" si="0"/>
        <v>11292200000</v>
      </c>
      <c r="G10" s="12">
        <f>G11</f>
        <v>0</v>
      </c>
      <c r="H10" s="12">
        <f t="shared" si="1"/>
        <v>11292200000</v>
      </c>
      <c r="I10" s="12">
        <f>I11</f>
        <v>12003600000</v>
      </c>
      <c r="J10" s="12">
        <f>J11</f>
        <v>0</v>
      </c>
      <c r="K10" s="12">
        <f t="shared" si="2"/>
        <v>12003600000</v>
      </c>
      <c r="L10" s="12">
        <f>L11</f>
        <v>0</v>
      </c>
      <c r="M10" s="12">
        <f t="shared" si="3"/>
        <v>12003600000</v>
      </c>
    </row>
    <row r="11" spans="1:13" ht="34.5" customHeight="1" x14ac:dyDescent="0.25">
      <c r="B11" s="13" t="s">
        <v>64</v>
      </c>
      <c r="C11" s="13" t="s">
        <v>6</v>
      </c>
      <c r="D11" s="28">
        <v>11292200000</v>
      </c>
      <c r="E11" s="28"/>
      <c r="F11" s="28">
        <f t="shared" si="0"/>
        <v>11292200000</v>
      </c>
      <c r="G11" s="28"/>
      <c r="H11" s="28">
        <f t="shared" si="1"/>
        <v>11292200000</v>
      </c>
      <c r="I11" s="28">
        <v>12003600000</v>
      </c>
      <c r="J11" s="28"/>
      <c r="K11" s="28">
        <f t="shared" si="2"/>
        <v>12003600000</v>
      </c>
      <c r="L11" s="28"/>
      <c r="M11" s="28">
        <f t="shared" si="3"/>
        <v>12003600000</v>
      </c>
    </row>
    <row r="12" spans="1:13" ht="18" customHeight="1" x14ac:dyDescent="0.25">
      <c r="B12" s="11" t="s">
        <v>63</v>
      </c>
      <c r="C12" s="11" t="s">
        <v>7</v>
      </c>
      <c r="D12" s="12">
        <v>14239200000</v>
      </c>
      <c r="E12" s="12"/>
      <c r="F12" s="12">
        <f t="shared" si="0"/>
        <v>14239200000</v>
      </c>
      <c r="G12" s="12"/>
      <c r="H12" s="12">
        <f t="shared" si="1"/>
        <v>14239200000</v>
      </c>
      <c r="I12" s="12">
        <v>15791200000</v>
      </c>
      <c r="J12" s="12"/>
      <c r="K12" s="12">
        <f t="shared" si="2"/>
        <v>15791200000</v>
      </c>
      <c r="L12" s="12"/>
      <c r="M12" s="12">
        <f t="shared" si="3"/>
        <v>15791200000</v>
      </c>
    </row>
    <row r="13" spans="1:13" ht="35.25" customHeight="1" x14ac:dyDescent="0.25">
      <c r="B13" s="9" t="s">
        <v>8</v>
      </c>
      <c r="C13" s="9" t="s">
        <v>9</v>
      </c>
      <c r="D13" s="10">
        <f>D14</f>
        <v>12177600000</v>
      </c>
      <c r="E13" s="10">
        <f>E14</f>
        <v>110000000</v>
      </c>
      <c r="F13" s="10">
        <f t="shared" si="0"/>
        <v>12287600000</v>
      </c>
      <c r="G13" s="10">
        <f>G14</f>
        <v>0</v>
      </c>
      <c r="H13" s="10">
        <f t="shared" si="1"/>
        <v>12287600000</v>
      </c>
      <c r="I13" s="10">
        <f>I14</f>
        <v>12549100000</v>
      </c>
      <c r="J13" s="10">
        <f>J14</f>
        <v>110000000</v>
      </c>
      <c r="K13" s="10">
        <f t="shared" si="2"/>
        <v>12659100000</v>
      </c>
      <c r="L13" s="10">
        <f>L14</f>
        <v>0</v>
      </c>
      <c r="M13" s="10">
        <f t="shared" si="3"/>
        <v>12659100000</v>
      </c>
    </row>
    <row r="14" spans="1:13" ht="37.5" customHeight="1" x14ac:dyDescent="0.25">
      <c r="B14" s="11" t="s">
        <v>10</v>
      </c>
      <c r="C14" s="11" t="s">
        <v>11</v>
      </c>
      <c r="D14" s="12">
        <v>12177600000</v>
      </c>
      <c r="E14" s="12">
        <v>110000000</v>
      </c>
      <c r="F14" s="12">
        <f t="shared" si="0"/>
        <v>12287600000</v>
      </c>
      <c r="G14" s="12"/>
      <c r="H14" s="12">
        <f t="shared" si="1"/>
        <v>12287600000</v>
      </c>
      <c r="I14" s="12">
        <v>12549100000</v>
      </c>
      <c r="J14" s="12">
        <v>110000000</v>
      </c>
      <c r="K14" s="12">
        <f t="shared" si="2"/>
        <v>12659100000</v>
      </c>
      <c r="L14" s="12"/>
      <c r="M14" s="12">
        <f t="shared" si="3"/>
        <v>12659100000</v>
      </c>
    </row>
    <row r="15" spans="1:13" ht="18" customHeight="1" x14ac:dyDescent="0.25">
      <c r="B15" s="9" t="s">
        <v>61</v>
      </c>
      <c r="C15" s="9" t="s">
        <v>12</v>
      </c>
      <c r="D15" s="10">
        <f>D16</f>
        <v>1904241000</v>
      </c>
      <c r="E15" s="10">
        <f>E16</f>
        <v>0</v>
      </c>
      <c r="F15" s="10">
        <f t="shared" si="0"/>
        <v>1904241000</v>
      </c>
      <c r="G15" s="10">
        <f>G16</f>
        <v>0</v>
      </c>
      <c r="H15" s="10">
        <f t="shared" si="1"/>
        <v>1904241000</v>
      </c>
      <c r="I15" s="10">
        <f>I16</f>
        <v>2056767000</v>
      </c>
      <c r="J15" s="10">
        <f>J16</f>
        <v>0</v>
      </c>
      <c r="K15" s="10">
        <f t="shared" si="2"/>
        <v>2056767000</v>
      </c>
      <c r="L15" s="10">
        <f>L16</f>
        <v>0</v>
      </c>
      <c r="M15" s="10">
        <f t="shared" si="3"/>
        <v>2056767000</v>
      </c>
    </row>
    <row r="16" spans="1:13" ht="35.25" customHeight="1" x14ac:dyDescent="0.25">
      <c r="B16" s="11" t="s">
        <v>62</v>
      </c>
      <c r="C16" s="11" t="s">
        <v>13</v>
      </c>
      <c r="D16" s="12">
        <v>1904241000</v>
      </c>
      <c r="E16" s="12"/>
      <c r="F16" s="12">
        <f t="shared" si="0"/>
        <v>1904241000</v>
      </c>
      <c r="G16" s="12"/>
      <c r="H16" s="12">
        <f t="shared" si="1"/>
        <v>1904241000</v>
      </c>
      <c r="I16" s="12">
        <v>2056767000</v>
      </c>
      <c r="J16" s="12"/>
      <c r="K16" s="12">
        <f t="shared" si="2"/>
        <v>2056767000</v>
      </c>
      <c r="L16" s="12"/>
      <c r="M16" s="12">
        <f t="shared" si="3"/>
        <v>2056767000</v>
      </c>
    </row>
    <row r="17" spans="2:13" ht="17.25" customHeight="1" x14ac:dyDescent="0.25">
      <c r="B17" s="9" t="s">
        <v>56</v>
      </c>
      <c r="C17" s="9" t="s">
        <v>14</v>
      </c>
      <c r="D17" s="10">
        <f>SUM(D18:D20)</f>
        <v>6962948000</v>
      </c>
      <c r="E17" s="10">
        <f>SUM(E18:E20)</f>
        <v>0</v>
      </c>
      <c r="F17" s="10">
        <f t="shared" si="0"/>
        <v>6962948000</v>
      </c>
      <c r="G17" s="10">
        <f>SUM(G18:G20)</f>
        <v>0</v>
      </c>
      <c r="H17" s="10">
        <f t="shared" si="1"/>
        <v>6962948000</v>
      </c>
      <c r="I17" s="10">
        <f>SUM(I18:I20)</f>
        <v>7460748000</v>
      </c>
      <c r="J17" s="10">
        <f>SUM(J18:J20)</f>
        <v>0</v>
      </c>
      <c r="K17" s="10">
        <f t="shared" si="2"/>
        <v>7460748000</v>
      </c>
      <c r="L17" s="10">
        <f>SUM(L18:L20)</f>
        <v>0</v>
      </c>
      <c r="M17" s="10">
        <f t="shared" si="3"/>
        <v>7460748000</v>
      </c>
    </row>
    <row r="18" spans="2:13" ht="18" customHeight="1" x14ac:dyDescent="0.25">
      <c r="B18" s="11" t="s">
        <v>57</v>
      </c>
      <c r="C18" s="11" t="s">
        <v>15</v>
      </c>
      <c r="D18" s="12">
        <v>6134900000</v>
      </c>
      <c r="E18" s="12"/>
      <c r="F18" s="12">
        <f t="shared" si="0"/>
        <v>6134900000</v>
      </c>
      <c r="G18" s="12"/>
      <c r="H18" s="12">
        <f t="shared" si="1"/>
        <v>6134900000</v>
      </c>
      <c r="I18" s="12">
        <v>6622500000</v>
      </c>
      <c r="J18" s="12"/>
      <c r="K18" s="12">
        <f t="shared" si="2"/>
        <v>6622500000</v>
      </c>
      <c r="L18" s="12"/>
      <c r="M18" s="12">
        <f t="shared" si="3"/>
        <v>6622500000</v>
      </c>
    </row>
    <row r="19" spans="2:13" x14ac:dyDescent="0.25">
      <c r="B19" s="11" t="s">
        <v>58</v>
      </c>
      <c r="C19" s="11" t="s">
        <v>16</v>
      </c>
      <c r="D19" s="12">
        <v>826200000</v>
      </c>
      <c r="E19" s="12"/>
      <c r="F19" s="12">
        <f t="shared" si="0"/>
        <v>826200000</v>
      </c>
      <c r="G19" s="12"/>
      <c r="H19" s="12">
        <f t="shared" si="1"/>
        <v>826200000</v>
      </c>
      <c r="I19" s="12">
        <v>836400000</v>
      </c>
      <c r="J19" s="12"/>
      <c r="K19" s="12">
        <f t="shared" si="2"/>
        <v>836400000</v>
      </c>
      <c r="L19" s="12"/>
      <c r="M19" s="12">
        <f t="shared" si="3"/>
        <v>836400000</v>
      </c>
    </row>
    <row r="20" spans="2:13" x14ac:dyDescent="0.25">
      <c r="B20" s="11" t="s">
        <v>76</v>
      </c>
      <c r="C20" s="11" t="s">
        <v>77</v>
      </c>
      <c r="D20" s="12">
        <v>1848000</v>
      </c>
      <c r="E20" s="12"/>
      <c r="F20" s="12">
        <f t="shared" si="0"/>
        <v>1848000</v>
      </c>
      <c r="G20" s="12"/>
      <c r="H20" s="12">
        <f t="shared" si="1"/>
        <v>1848000</v>
      </c>
      <c r="I20" s="12">
        <v>1848000</v>
      </c>
      <c r="J20" s="12"/>
      <c r="K20" s="12">
        <f t="shared" si="2"/>
        <v>1848000</v>
      </c>
      <c r="L20" s="12"/>
      <c r="M20" s="12">
        <f t="shared" si="3"/>
        <v>1848000</v>
      </c>
    </row>
    <row r="21" spans="2:13" ht="34.5" customHeight="1" x14ac:dyDescent="0.25">
      <c r="B21" s="9" t="s">
        <v>59</v>
      </c>
      <c r="C21" s="9" t="s">
        <v>17</v>
      </c>
      <c r="D21" s="10">
        <f>D22</f>
        <v>4000000</v>
      </c>
      <c r="E21" s="10">
        <f>E22</f>
        <v>0</v>
      </c>
      <c r="F21" s="10">
        <f t="shared" si="0"/>
        <v>4000000</v>
      </c>
      <c r="G21" s="10">
        <f>G22</f>
        <v>0</v>
      </c>
      <c r="H21" s="10">
        <f t="shared" si="1"/>
        <v>4000000</v>
      </c>
      <c r="I21" s="10">
        <f>I22</f>
        <v>4000000</v>
      </c>
      <c r="J21" s="10">
        <f>J22</f>
        <v>0</v>
      </c>
      <c r="K21" s="10">
        <f t="shared" si="2"/>
        <v>4000000</v>
      </c>
      <c r="L21" s="10">
        <f>L22</f>
        <v>0</v>
      </c>
      <c r="M21" s="10">
        <f t="shared" si="3"/>
        <v>4000000</v>
      </c>
    </row>
    <row r="22" spans="2:13" x14ac:dyDescent="0.25">
      <c r="B22" s="11" t="s">
        <v>60</v>
      </c>
      <c r="C22" s="11" t="s">
        <v>18</v>
      </c>
      <c r="D22" s="12">
        <v>4000000</v>
      </c>
      <c r="E22" s="12"/>
      <c r="F22" s="12">
        <f t="shared" si="0"/>
        <v>4000000</v>
      </c>
      <c r="G22" s="12"/>
      <c r="H22" s="12">
        <f t="shared" si="1"/>
        <v>4000000</v>
      </c>
      <c r="I22" s="12">
        <v>4000000</v>
      </c>
      <c r="J22" s="12"/>
      <c r="K22" s="12">
        <f t="shared" si="2"/>
        <v>4000000</v>
      </c>
      <c r="L22" s="12"/>
      <c r="M22" s="12">
        <f t="shared" si="3"/>
        <v>4000000</v>
      </c>
    </row>
    <row r="23" spans="2:13" ht="16.5" customHeight="1" x14ac:dyDescent="0.25">
      <c r="B23" s="9" t="s">
        <v>19</v>
      </c>
      <c r="C23" s="9" t="s">
        <v>20</v>
      </c>
      <c r="D23" s="10">
        <f>D24</f>
        <v>37702000</v>
      </c>
      <c r="E23" s="10">
        <f>E24</f>
        <v>0</v>
      </c>
      <c r="F23" s="10">
        <f t="shared" si="0"/>
        <v>37702000</v>
      </c>
      <c r="G23" s="10">
        <f>G24</f>
        <v>0</v>
      </c>
      <c r="H23" s="10">
        <f t="shared" si="1"/>
        <v>37702000</v>
      </c>
      <c r="I23" s="10">
        <f>I24</f>
        <v>47700000</v>
      </c>
      <c r="J23" s="10">
        <f>J24</f>
        <v>0</v>
      </c>
      <c r="K23" s="10">
        <f t="shared" si="2"/>
        <v>47700000</v>
      </c>
      <c r="L23" s="10">
        <f>L24</f>
        <v>0</v>
      </c>
      <c r="M23" s="10">
        <f t="shared" si="3"/>
        <v>47700000</v>
      </c>
    </row>
    <row r="24" spans="2:13" ht="51" customHeight="1" x14ac:dyDescent="0.25">
      <c r="B24" s="11" t="s">
        <v>21</v>
      </c>
      <c r="C24" s="11" t="s">
        <v>22</v>
      </c>
      <c r="D24" s="12">
        <v>37702000</v>
      </c>
      <c r="E24" s="12"/>
      <c r="F24" s="12">
        <f t="shared" si="0"/>
        <v>37702000</v>
      </c>
      <c r="G24" s="12"/>
      <c r="H24" s="12">
        <f t="shared" si="1"/>
        <v>37702000</v>
      </c>
      <c r="I24" s="12">
        <v>47700000</v>
      </c>
      <c r="J24" s="12"/>
      <c r="K24" s="12">
        <f t="shared" si="2"/>
        <v>47700000</v>
      </c>
      <c r="L24" s="12"/>
      <c r="M24" s="12">
        <f t="shared" si="3"/>
        <v>47700000</v>
      </c>
    </row>
    <row r="25" spans="2:13" ht="50.25" customHeight="1" x14ac:dyDescent="0.25">
      <c r="B25" s="9" t="s">
        <v>23</v>
      </c>
      <c r="C25" s="9" t="s">
        <v>24</v>
      </c>
      <c r="D25" s="10">
        <f>SUM(D26,D27,D28,D32)</f>
        <v>65837000</v>
      </c>
      <c r="E25" s="10">
        <f>SUM(E26,E27,E28,E32)</f>
        <v>0</v>
      </c>
      <c r="F25" s="10">
        <f t="shared" si="0"/>
        <v>65837000</v>
      </c>
      <c r="G25" s="10">
        <f>SUM(G26,G27,G28,G32)</f>
        <v>0</v>
      </c>
      <c r="H25" s="10">
        <f t="shared" si="1"/>
        <v>65837000</v>
      </c>
      <c r="I25" s="10">
        <f>SUM(I26,I27,I28,I32)</f>
        <v>66958000</v>
      </c>
      <c r="J25" s="10">
        <f>SUM(J26,J27,J28,J32)</f>
        <v>0</v>
      </c>
      <c r="K25" s="10">
        <f t="shared" si="2"/>
        <v>66958000</v>
      </c>
      <c r="L25" s="10">
        <f>SUM(L26,L27,L28,L32)</f>
        <v>0</v>
      </c>
      <c r="M25" s="10">
        <f t="shared" si="3"/>
        <v>66958000</v>
      </c>
    </row>
    <row r="26" spans="2:13" ht="66" customHeight="1" x14ac:dyDescent="0.25">
      <c r="B26" s="11" t="s">
        <v>55</v>
      </c>
      <c r="C26" s="11" t="s">
        <v>25</v>
      </c>
      <c r="D26" s="12">
        <v>1358000</v>
      </c>
      <c r="E26" s="12"/>
      <c r="F26" s="12">
        <f t="shared" si="0"/>
        <v>1358000</v>
      </c>
      <c r="G26" s="12"/>
      <c r="H26" s="12">
        <f t="shared" si="1"/>
        <v>1358000</v>
      </c>
      <c r="I26" s="12">
        <v>1509000</v>
      </c>
      <c r="J26" s="12"/>
      <c r="K26" s="12">
        <f t="shared" si="2"/>
        <v>1509000</v>
      </c>
      <c r="L26" s="12"/>
      <c r="M26" s="12">
        <f t="shared" si="3"/>
        <v>1509000</v>
      </c>
    </row>
    <row r="27" spans="2:13" ht="51" customHeight="1" x14ac:dyDescent="0.25">
      <c r="B27" s="11" t="s">
        <v>54</v>
      </c>
      <c r="C27" s="11" t="s">
        <v>26</v>
      </c>
      <c r="D27" s="12">
        <v>30000000</v>
      </c>
      <c r="E27" s="12"/>
      <c r="F27" s="12">
        <f t="shared" si="0"/>
        <v>30000000</v>
      </c>
      <c r="G27" s="12"/>
      <c r="H27" s="12">
        <f t="shared" si="1"/>
        <v>30000000</v>
      </c>
      <c r="I27" s="12">
        <v>30000000</v>
      </c>
      <c r="J27" s="12"/>
      <c r="K27" s="12">
        <f t="shared" si="2"/>
        <v>30000000</v>
      </c>
      <c r="L27" s="12"/>
      <c r="M27" s="12">
        <f t="shared" si="3"/>
        <v>30000000</v>
      </c>
    </row>
    <row r="28" spans="2:13" ht="114" customHeight="1" x14ac:dyDescent="0.25">
      <c r="B28" s="11" t="s">
        <v>27</v>
      </c>
      <c r="C28" s="11" t="s">
        <v>67</v>
      </c>
      <c r="D28" s="12">
        <f>SUM(D29:D31)</f>
        <v>26780000</v>
      </c>
      <c r="E28" s="12">
        <f>SUM(E29:E31)</f>
        <v>0</v>
      </c>
      <c r="F28" s="12">
        <f t="shared" si="0"/>
        <v>26780000</v>
      </c>
      <c r="G28" s="12">
        <f>SUM(G29:G31)</f>
        <v>0</v>
      </c>
      <c r="H28" s="12">
        <f t="shared" si="1"/>
        <v>26780000</v>
      </c>
      <c r="I28" s="12">
        <f>SUM(I29:I31)</f>
        <v>26980000</v>
      </c>
      <c r="J28" s="12">
        <f>SUM(J29:J31)</f>
        <v>0</v>
      </c>
      <c r="K28" s="12">
        <f t="shared" si="2"/>
        <v>26980000</v>
      </c>
      <c r="L28" s="12">
        <f>SUM(L29:L31)</f>
        <v>0</v>
      </c>
      <c r="M28" s="12">
        <f t="shared" si="3"/>
        <v>26980000</v>
      </c>
    </row>
    <row r="29" spans="2:13" ht="111.75" customHeight="1" x14ac:dyDescent="0.25">
      <c r="B29" s="13" t="s">
        <v>53</v>
      </c>
      <c r="C29" s="13" t="s">
        <v>68</v>
      </c>
      <c r="D29" s="28">
        <v>13560000</v>
      </c>
      <c r="E29" s="28"/>
      <c r="F29" s="28">
        <f t="shared" si="0"/>
        <v>13560000</v>
      </c>
      <c r="G29" s="28"/>
      <c r="H29" s="28">
        <f t="shared" si="1"/>
        <v>13560000</v>
      </c>
      <c r="I29" s="28">
        <v>13560000</v>
      </c>
      <c r="J29" s="28"/>
      <c r="K29" s="28">
        <f t="shared" si="2"/>
        <v>13560000</v>
      </c>
      <c r="L29" s="28"/>
      <c r="M29" s="28">
        <f t="shared" si="3"/>
        <v>13560000</v>
      </c>
    </row>
    <row r="30" spans="2:13" ht="149.25" customHeight="1" x14ac:dyDescent="0.25">
      <c r="B30" s="13" t="s">
        <v>80</v>
      </c>
      <c r="C30" s="13" t="s">
        <v>79</v>
      </c>
      <c r="D30" s="28">
        <v>1120000</v>
      </c>
      <c r="E30" s="28"/>
      <c r="F30" s="28">
        <f t="shared" si="0"/>
        <v>1120000</v>
      </c>
      <c r="G30" s="28"/>
      <c r="H30" s="28">
        <f t="shared" si="1"/>
        <v>1120000</v>
      </c>
      <c r="I30" s="28">
        <v>1120000</v>
      </c>
      <c r="J30" s="28"/>
      <c r="K30" s="28">
        <f t="shared" si="2"/>
        <v>1120000</v>
      </c>
      <c r="L30" s="28"/>
      <c r="M30" s="28">
        <f t="shared" si="3"/>
        <v>1120000</v>
      </c>
    </row>
    <row r="31" spans="2:13" ht="98.25" customHeight="1" x14ac:dyDescent="0.25">
      <c r="B31" s="13" t="s">
        <v>52</v>
      </c>
      <c r="C31" s="13" t="s">
        <v>69</v>
      </c>
      <c r="D31" s="28">
        <v>12100000</v>
      </c>
      <c r="E31" s="28"/>
      <c r="F31" s="28">
        <f t="shared" si="0"/>
        <v>12100000</v>
      </c>
      <c r="G31" s="28"/>
      <c r="H31" s="28">
        <f t="shared" si="1"/>
        <v>12100000</v>
      </c>
      <c r="I31" s="28">
        <v>12300000</v>
      </c>
      <c r="J31" s="28"/>
      <c r="K31" s="28">
        <f t="shared" si="2"/>
        <v>12300000</v>
      </c>
      <c r="L31" s="28"/>
      <c r="M31" s="28">
        <f t="shared" si="3"/>
        <v>12300000</v>
      </c>
    </row>
    <row r="32" spans="2:13" ht="31.5" x14ac:dyDescent="0.25">
      <c r="B32" s="11" t="s">
        <v>28</v>
      </c>
      <c r="C32" s="11" t="s">
        <v>29</v>
      </c>
      <c r="D32" s="12">
        <f>D33</f>
        <v>7699000</v>
      </c>
      <c r="E32" s="12">
        <f>E33</f>
        <v>0</v>
      </c>
      <c r="F32" s="12">
        <f t="shared" si="0"/>
        <v>7699000</v>
      </c>
      <c r="G32" s="12">
        <f>G33</f>
        <v>0</v>
      </c>
      <c r="H32" s="12">
        <f t="shared" si="1"/>
        <v>7699000</v>
      </c>
      <c r="I32" s="12">
        <f>I33</f>
        <v>8469000</v>
      </c>
      <c r="J32" s="12">
        <f>J33</f>
        <v>0</v>
      </c>
      <c r="K32" s="12">
        <f t="shared" si="2"/>
        <v>8469000</v>
      </c>
      <c r="L32" s="12">
        <f>L33</f>
        <v>0</v>
      </c>
      <c r="M32" s="12">
        <f t="shared" si="3"/>
        <v>8469000</v>
      </c>
    </row>
    <row r="33" spans="2:14" ht="67.5" customHeight="1" x14ac:dyDescent="0.25">
      <c r="B33" s="13" t="s">
        <v>51</v>
      </c>
      <c r="C33" s="13" t="s">
        <v>30</v>
      </c>
      <c r="D33" s="28">
        <v>7699000</v>
      </c>
      <c r="E33" s="28"/>
      <c r="F33" s="28">
        <f t="shared" si="0"/>
        <v>7699000</v>
      </c>
      <c r="G33" s="28"/>
      <c r="H33" s="28">
        <f t="shared" si="1"/>
        <v>7699000</v>
      </c>
      <c r="I33" s="28">
        <v>8469000</v>
      </c>
      <c r="J33" s="28"/>
      <c r="K33" s="28">
        <f t="shared" si="2"/>
        <v>8469000</v>
      </c>
      <c r="L33" s="28"/>
      <c r="M33" s="28">
        <f t="shared" si="3"/>
        <v>8469000</v>
      </c>
    </row>
    <row r="34" spans="2:14" ht="23.25" customHeight="1" x14ac:dyDescent="0.25">
      <c r="B34" s="9" t="s">
        <v>31</v>
      </c>
      <c r="C34" s="9" t="s">
        <v>32</v>
      </c>
      <c r="D34" s="10">
        <f>SUM(D35:D37)</f>
        <v>88185000</v>
      </c>
      <c r="E34" s="10">
        <f>SUM(E35:E37)</f>
        <v>0</v>
      </c>
      <c r="F34" s="10">
        <f t="shared" si="0"/>
        <v>88185000</v>
      </c>
      <c r="G34" s="10">
        <f>SUM(G35:G37)</f>
        <v>0</v>
      </c>
      <c r="H34" s="10">
        <f t="shared" si="1"/>
        <v>88185000</v>
      </c>
      <c r="I34" s="10">
        <f>SUM(I35:I37)</f>
        <v>92558000</v>
      </c>
      <c r="J34" s="10">
        <f>SUM(J35:J37)</f>
        <v>0</v>
      </c>
      <c r="K34" s="10">
        <f t="shared" si="2"/>
        <v>92558000</v>
      </c>
      <c r="L34" s="10">
        <f>SUM(L35:L37)</f>
        <v>0</v>
      </c>
      <c r="M34" s="10">
        <f t="shared" si="3"/>
        <v>92558000</v>
      </c>
    </row>
    <row r="35" spans="2:14" ht="31.5" x14ac:dyDescent="0.25">
      <c r="B35" s="11" t="s">
        <v>50</v>
      </c>
      <c r="C35" s="11" t="s">
        <v>33</v>
      </c>
      <c r="D35" s="12">
        <v>71685000</v>
      </c>
      <c r="E35" s="12"/>
      <c r="F35" s="12">
        <f t="shared" si="0"/>
        <v>71685000</v>
      </c>
      <c r="G35" s="12"/>
      <c r="H35" s="12">
        <f t="shared" si="1"/>
        <v>71685000</v>
      </c>
      <c r="I35" s="12">
        <v>76058000</v>
      </c>
      <c r="J35" s="12"/>
      <c r="K35" s="12">
        <f t="shared" si="2"/>
        <v>76058000</v>
      </c>
      <c r="L35" s="12"/>
      <c r="M35" s="12">
        <f t="shared" si="3"/>
        <v>76058000</v>
      </c>
    </row>
    <row r="36" spans="2:14" x14ac:dyDescent="0.25">
      <c r="B36" s="11" t="s">
        <v>75</v>
      </c>
      <c r="C36" s="11" t="s">
        <v>34</v>
      </c>
      <c r="D36" s="12">
        <v>400000</v>
      </c>
      <c r="E36" s="12"/>
      <c r="F36" s="12">
        <f t="shared" si="0"/>
        <v>400000</v>
      </c>
      <c r="G36" s="12"/>
      <c r="H36" s="12">
        <f t="shared" si="1"/>
        <v>400000</v>
      </c>
      <c r="I36" s="12">
        <v>400000</v>
      </c>
      <c r="J36" s="12"/>
      <c r="K36" s="12">
        <f t="shared" si="2"/>
        <v>400000</v>
      </c>
      <c r="L36" s="12"/>
      <c r="M36" s="12">
        <f t="shared" si="3"/>
        <v>400000</v>
      </c>
    </row>
    <row r="37" spans="2:14" x14ac:dyDescent="0.25">
      <c r="B37" s="11" t="s">
        <v>49</v>
      </c>
      <c r="C37" s="11" t="s">
        <v>35</v>
      </c>
      <c r="D37" s="12">
        <v>16100000</v>
      </c>
      <c r="E37" s="12"/>
      <c r="F37" s="12">
        <f t="shared" si="0"/>
        <v>16100000</v>
      </c>
      <c r="G37" s="12"/>
      <c r="H37" s="12">
        <f t="shared" si="1"/>
        <v>16100000</v>
      </c>
      <c r="I37" s="12">
        <v>16100000</v>
      </c>
      <c r="J37" s="12"/>
      <c r="K37" s="12">
        <f t="shared" si="2"/>
        <v>16100000</v>
      </c>
      <c r="L37" s="12"/>
      <c r="M37" s="12">
        <f t="shared" si="3"/>
        <v>16100000</v>
      </c>
    </row>
    <row r="38" spans="2:14" ht="35.25" customHeight="1" x14ac:dyDescent="0.25">
      <c r="B38" s="9" t="s">
        <v>36</v>
      </c>
      <c r="C38" s="9" t="s">
        <v>72</v>
      </c>
      <c r="D38" s="10">
        <f>SUM(D39:D40)</f>
        <v>43300000</v>
      </c>
      <c r="E38" s="10">
        <f>SUM(E39:E40)</f>
        <v>0</v>
      </c>
      <c r="F38" s="10">
        <f t="shared" si="0"/>
        <v>43300000</v>
      </c>
      <c r="G38" s="10">
        <f>SUM(G39:G40)</f>
        <v>0</v>
      </c>
      <c r="H38" s="10">
        <f t="shared" si="1"/>
        <v>43300000</v>
      </c>
      <c r="I38" s="10">
        <f>SUM(I39:I40)</f>
        <v>43300000</v>
      </c>
      <c r="J38" s="10">
        <f>SUM(J39:J40)</f>
        <v>0</v>
      </c>
      <c r="K38" s="10">
        <f t="shared" si="2"/>
        <v>43300000</v>
      </c>
      <c r="L38" s="10">
        <f>SUM(L39:L40)</f>
        <v>0</v>
      </c>
      <c r="M38" s="10">
        <f t="shared" si="3"/>
        <v>43300000</v>
      </c>
    </row>
    <row r="39" spans="2:14" ht="49.5" customHeight="1" x14ac:dyDescent="0.25">
      <c r="B39" s="14" t="s">
        <v>73</v>
      </c>
      <c r="C39" s="15" t="s">
        <v>74</v>
      </c>
      <c r="D39" s="12">
        <v>19900000</v>
      </c>
      <c r="E39" s="12"/>
      <c r="F39" s="12">
        <f t="shared" si="0"/>
        <v>19900000</v>
      </c>
      <c r="G39" s="12"/>
      <c r="H39" s="12">
        <f t="shared" si="1"/>
        <v>19900000</v>
      </c>
      <c r="I39" s="12">
        <v>19900000</v>
      </c>
      <c r="J39" s="12"/>
      <c r="K39" s="12">
        <f t="shared" si="2"/>
        <v>19900000</v>
      </c>
      <c r="L39" s="12"/>
      <c r="M39" s="12">
        <f t="shared" si="3"/>
        <v>19900000</v>
      </c>
      <c r="N39" s="6"/>
    </row>
    <row r="40" spans="2:14" ht="33.75" customHeight="1" x14ac:dyDescent="0.25">
      <c r="B40" s="14" t="s">
        <v>81</v>
      </c>
      <c r="C40" s="20" t="s">
        <v>78</v>
      </c>
      <c r="D40" s="12">
        <v>23400000</v>
      </c>
      <c r="E40" s="12"/>
      <c r="F40" s="12">
        <f t="shared" si="0"/>
        <v>23400000</v>
      </c>
      <c r="G40" s="12"/>
      <c r="H40" s="12">
        <f t="shared" si="1"/>
        <v>23400000</v>
      </c>
      <c r="I40" s="12">
        <v>23400000</v>
      </c>
      <c r="J40" s="12"/>
      <c r="K40" s="12">
        <f t="shared" si="2"/>
        <v>23400000</v>
      </c>
      <c r="L40" s="12"/>
      <c r="M40" s="12">
        <f t="shared" si="3"/>
        <v>23400000</v>
      </c>
      <c r="N40" s="6"/>
    </row>
    <row r="41" spans="2:14" ht="33.75" customHeight="1" x14ac:dyDescent="0.25">
      <c r="B41" s="9" t="s">
        <v>37</v>
      </c>
      <c r="C41" s="9" t="s">
        <v>38</v>
      </c>
      <c r="D41" s="10">
        <f>SUM(D42,D43)</f>
        <v>7500000</v>
      </c>
      <c r="E41" s="10">
        <f>SUM(E42,E43)</f>
        <v>0</v>
      </c>
      <c r="F41" s="10">
        <f t="shared" si="0"/>
        <v>7500000</v>
      </c>
      <c r="G41" s="10">
        <f>SUM(G42,G43)</f>
        <v>0</v>
      </c>
      <c r="H41" s="10">
        <f t="shared" si="1"/>
        <v>7500000</v>
      </c>
      <c r="I41" s="10">
        <f>SUM(I42,I43)</f>
        <v>7500000</v>
      </c>
      <c r="J41" s="10">
        <f>SUM(J42,J43)</f>
        <v>0</v>
      </c>
      <c r="K41" s="10">
        <f t="shared" si="2"/>
        <v>7500000</v>
      </c>
      <c r="L41" s="10">
        <f>SUM(L42,L43)</f>
        <v>0</v>
      </c>
      <c r="M41" s="10">
        <f t="shared" si="3"/>
        <v>7500000</v>
      </c>
    </row>
    <row r="42" spans="2:14" ht="97.5" customHeight="1" x14ac:dyDescent="0.25">
      <c r="B42" s="11" t="s">
        <v>39</v>
      </c>
      <c r="C42" s="11" t="s">
        <v>70</v>
      </c>
      <c r="D42" s="12">
        <v>7000000</v>
      </c>
      <c r="E42" s="12"/>
      <c r="F42" s="12">
        <f t="shared" si="0"/>
        <v>7000000</v>
      </c>
      <c r="G42" s="12"/>
      <c r="H42" s="12">
        <f t="shared" si="1"/>
        <v>7000000</v>
      </c>
      <c r="I42" s="12">
        <v>7000000</v>
      </c>
      <c r="J42" s="12"/>
      <c r="K42" s="12">
        <f t="shared" si="2"/>
        <v>7000000</v>
      </c>
      <c r="L42" s="12"/>
      <c r="M42" s="12">
        <f t="shared" si="3"/>
        <v>7000000</v>
      </c>
    </row>
    <row r="43" spans="2:14" ht="65.25" customHeight="1" x14ac:dyDescent="0.25">
      <c r="B43" s="11" t="s">
        <v>40</v>
      </c>
      <c r="C43" s="11" t="s">
        <v>71</v>
      </c>
      <c r="D43" s="12">
        <v>500000</v>
      </c>
      <c r="E43" s="12"/>
      <c r="F43" s="12">
        <f t="shared" si="0"/>
        <v>500000</v>
      </c>
      <c r="G43" s="12"/>
      <c r="H43" s="12">
        <f t="shared" si="1"/>
        <v>500000</v>
      </c>
      <c r="I43" s="12">
        <v>500000</v>
      </c>
      <c r="J43" s="12"/>
      <c r="K43" s="12">
        <f t="shared" si="2"/>
        <v>500000</v>
      </c>
      <c r="L43" s="12"/>
      <c r="M43" s="12">
        <f t="shared" si="3"/>
        <v>500000</v>
      </c>
    </row>
    <row r="44" spans="2:14" ht="18.75" customHeight="1" x14ac:dyDescent="0.25">
      <c r="B44" s="9" t="s">
        <v>41</v>
      </c>
      <c r="C44" s="9" t="s">
        <v>42</v>
      </c>
      <c r="D44" s="10">
        <f>SUM(D45:D46)</f>
        <v>278252000</v>
      </c>
      <c r="E44" s="10">
        <f>SUM(E45:E46)</f>
        <v>0</v>
      </c>
      <c r="F44" s="10">
        <f t="shared" si="0"/>
        <v>278252000</v>
      </c>
      <c r="G44" s="10">
        <f>SUM(G45:G46)</f>
        <v>0</v>
      </c>
      <c r="H44" s="10">
        <f t="shared" si="1"/>
        <v>278252000</v>
      </c>
      <c r="I44" s="10">
        <f>SUM(I45:I46)</f>
        <v>278252000</v>
      </c>
      <c r="J44" s="10">
        <f>SUM(J45:J46)</f>
        <v>0</v>
      </c>
      <c r="K44" s="10">
        <f t="shared" si="2"/>
        <v>278252000</v>
      </c>
      <c r="L44" s="10">
        <f>SUM(L45:L46)</f>
        <v>0</v>
      </c>
      <c r="M44" s="10">
        <f t="shared" si="3"/>
        <v>278252000</v>
      </c>
    </row>
    <row r="45" spans="2:14" ht="48.75" customHeight="1" x14ac:dyDescent="0.25">
      <c r="B45" s="11" t="s">
        <v>82</v>
      </c>
      <c r="C45" s="11" t="s">
        <v>83</v>
      </c>
      <c r="D45" s="29">
        <v>250000000</v>
      </c>
      <c r="E45" s="29"/>
      <c r="F45" s="29">
        <f t="shared" si="0"/>
        <v>250000000</v>
      </c>
      <c r="G45" s="29"/>
      <c r="H45" s="29">
        <f t="shared" si="1"/>
        <v>250000000</v>
      </c>
      <c r="I45" s="29">
        <v>250000000</v>
      </c>
      <c r="J45" s="29"/>
      <c r="K45" s="29">
        <f t="shared" si="2"/>
        <v>250000000</v>
      </c>
      <c r="L45" s="29"/>
      <c r="M45" s="29">
        <f t="shared" si="3"/>
        <v>250000000</v>
      </c>
    </row>
    <row r="46" spans="2:14" ht="66" customHeight="1" x14ac:dyDescent="0.25">
      <c r="B46" s="11" t="s">
        <v>43</v>
      </c>
      <c r="C46" s="11" t="s">
        <v>44</v>
      </c>
      <c r="D46" s="26">
        <v>28252000</v>
      </c>
      <c r="E46" s="26"/>
      <c r="F46" s="26">
        <f t="shared" si="0"/>
        <v>28252000</v>
      </c>
      <c r="G46" s="26"/>
      <c r="H46" s="26">
        <f t="shared" si="1"/>
        <v>28252000</v>
      </c>
      <c r="I46" s="26">
        <v>28252000</v>
      </c>
      <c r="J46" s="26"/>
      <c r="K46" s="26">
        <f t="shared" si="2"/>
        <v>28252000</v>
      </c>
      <c r="L46" s="26"/>
      <c r="M46" s="26">
        <f t="shared" si="3"/>
        <v>28252000</v>
      </c>
    </row>
    <row r="47" spans="2:14" ht="18" customHeight="1" x14ac:dyDescent="0.25">
      <c r="B47" s="9" t="s">
        <v>45</v>
      </c>
      <c r="C47" s="9" t="s">
        <v>46</v>
      </c>
      <c r="D47" s="10">
        <f>D48</f>
        <v>4500000</v>
      </c>
      <c r="E47" s="10">
        <f>E48</f>
        <v>0</v>
      </c>
      <c r="F47" s="10">
        <f t="shared" si="0"/>
        <v>4500000</v>
      </c>
      <c r="G47" s="10">
        <f>G48</f>
        <v>0</v>
      </c>
      <c r="H47" s="10">
        <f t="shared" si="1"/>
        <v>4500000</v>
      </c>
      <c r="I47" s="10">
        <f>I48</f>
        <v>4500000</v>
      </c>
      <c r="J47" s="10">
        <f>J48</f>
        <v>0</v>
      </c>
      <c r="K47" s="10">
        <f t="shared" si="2"/>
        <v>4500000</v>
      </c>
      <c r="L47" s="10">
        <f>L48</f>
        <v>0</v>
      </c>
      <c r="M47" s="10">
        <f t="shared" si="3"/>
        <v>4500000</v>
      </c>
    </row>
    <row r="48" spans="2:14" ht="34.5" customHeight="1" x14ac:dyDescent="0.25">
      <c r="B48" s="11" t="s">
        <v>47</v>
      </c>
      <c r="C48" s="11" t="s">
        <v>48</v>
      </c>
      <c r="D48" s="12">
        <v>4500000</v>
      </c>
      <c r="E48" s="12"/>
      <c r="F48" s="12">
        <f t="shared" si="0"/>
        <v>4500000</v>
      </c>
      <c r="G48" s="12"/>
      <c r="H48" s="12">
        <f t="shared" si="1"/>
        <v>4500000</v>
      </c>
      <c r="I48" s="12">
        <v>4500000</v>
      </c>
      <c r="J48" s="12"/>
      <c r="K48" s="12">
        <f t="shared" si="2"/>
        <v>4500000</v>
      </c>
      <c r="L48" s="12"/>
      <c r="M48" s="12">
        <f t="shared" si="3"/>
        <v>4500000</v>
      </c>
    </row>
    <row r="49" spans="1:13" ht="17.25" customHeight="1" x14ac:dyDescent="0.25">
      <c r="A49" s="5"/>
      <c r="B49" s="9" t="s">
        <v>84</v>
      </c>
      <c r="C49" s="9" t="s">
        <v>85</v>
      </c>
      <c r="D49" s="24">
        <f>SUM(D50,D91)</f>
        <v>2971700568</v>
      </c>
      <c r="E49" s="24">
        <f>SUM(E50,E91)</f>
        <v>0</v>
      </c>
      <c r="F49" s="24">
        <f>D49+E49</f>
        <v>2971700568</v>
      </c>
      <c r="G49" s="24">
        <f>SUM(G50,G91)</f>
        <v>-8613300</v>
      </c>
      <c r="H49" s="24">
        <f>F49+G49</f>
        <v>2963087268</v>
      </c>
      <c r="I49" s="24">
        <f>SUM(I50,I91)</f>
        <v>2702817120</v>
      </c>
      <c r="J49" s="24">
        <f>SUM(J50,J91)</f>
        <v>117814840</v>
      </c>
      <c r="K49" s="24">
        <f t="shared" si="2"/>
        <v>2820631960</v>
      </c>
      <c r="L49" s="24">
        <f>SUM(L50,L91)</f>
        <v>23321400</v>
      </c>
      <c r="M49" s="24">
        <f t="shared" si="3"/>
        <v>2843953360</v>
      </c>
    </row>
    <row r="50" spans="1:13" ht="35.25" customHeight="1" x14ac:dyDescent="0.25">
      <c r="A50" s="5"/>
      <c r="B50" s="9" t="s">
        <v>86</v>
      </c>
      <c r="C50" s="9" t="s">
        <v>87</v>
      </c>
      <c r="D50" s="25">
        <f>SUM(D51,D54,D60,D85)</f>
        <v>2700460820</v>
      </c>
      <c r="E50" s="25">
        <f>SUM(E51,E54,E60,E85)</f>
        <v>0</v>
      </c>
      <c r="F50" s="25">
        <f t="shared" si="0"/>
        <v>2700460820</v>
      </c>
      <c r="G50" s="25">
        <f>SUM(G51,G54,G60,G85)</f>
        <v>-8613300</v>
      </c>
      <c r="H50" s="25">
        <f t="shared" ref="H50:H94" si="4">F50+G50</f>
        <v>2691847520</v>
      </c>
      <c r="I50" s="25">
        <f>SUM(I51,I54,I60,I85)</f>
        <v>2702817120</v>
      </c>
      <c r="J50" s="25">
        <f>SUM(J51,J54,J60,J85)</f>
        <v>0</v>
      </c>
      <c r="K50" s="25">
        <f t="shared" si="2"/>
        <v>2702817120</v>
      </c>
      <c r="L50" s="25">
        <f>SUM(L51,L54,L60,L85)</f>
        <v>23321400</v>
      </c>
      <c r="M50" s="25">
        <f t="shared" si="3"/>
        <v>2726138520</v>
      </c>
    </row>
    <row r="51" spans="1:13" ht="34.5" hidden="1" customHeight="1" x14ac:dyDescent="0.25">
      <c r="A51" s="5"/>
      <c r="B51" s="9" t="s">
        <v>88</v>
      </c>
      <c r="C51" s="9" t="s">
        <v>89</v>
      </c>
      <c r="D51" s="24">
        <f>D52+D53</f>
        <v>0</v>
      </c>
      <c r="E51" s="24">
        <f>E52+E53</f>
        <v>0</v>
      </c>
      <c r="F51" s="24">
        <f t="shared" si="0"/>
        <v>0</v>
      </c>
      <c r="G51" s="24">
        <f>G52+G53</f>
        <v>0</v>
      </c>
      <c r="H51" s="24">
        <f t="shared" si="4"/>
        <v>0</v>
      </c>
      <c r="I51" s="24">
        <f>I52+I53</f>
        <v>0</v>
      </c>
      <c r="J51" s="24">
        <f>J52+J53</f>
        <v>0</v>
      </c>
      <c r="K51" s="24">
        <f t="shared" si="2"/>
        <v>0</v>
      </c>
      <c r="L51" s="24">
        <f>L52+L53</f>
        <v>0</v>
      </c>
      <c r="M51" s="24">
        <f t="shared" si="3"/>
        <v>0</v>
      </c>
    </row>
    <row r="52" spans="1:13" ht="51" hidden="1" customHeight="1" x14ac:dyDescent="0.25">
      <c r="A52" s="5"/>
      <c r="B52" s="13" t="s">
        <v>90</v>
      </c>
      <c r="C52" s="13" t="s">
        <v>91</v>
      </c>
      <c r="D52" s="26"/>
      <c r="E52" s="26"/>
      <c r="F52" s="26">
        <f t="shared" si="0"/>
        <v>0</v>
      </c>
      <c r="G52" s="26"/>
      <c r="H52" s="26">
        <f t="shared" si="4"/>
        <v>0</v>
      </c>
      <c r="I52" s="26"/>
      <c r="J52" s="26"/>
      <c r="K52" s="26">
        <f t="shared" si="2"/>
        <v>0</v>
      </c>
      <c r="L52" s="26"/>
      <c r="M52" s="26">
        <f t="shared" si="3"/>
        <v>0</v>
      </c>
    </row>
    <row r="53" spans="1:13" ht="50.25" hidden="1" customHeight="1" x14ac:dyDescent="0.25">
      <c r="A53" s="5"/>
      <c r="B53" s="13" t="s">
        <v>92</v>
      </c>
      <c r="C53" s="13" t="s">
        <v>93</v>
      </c>
      <c r="D53" s="26"/>
      <c r="E53" s="26"/>
      <c r="F53" s="26">
        <f t="shared" si="0"/>
        <v>0</v>
      </c>
      <c r="G53" s="26"/>
      <c r="H53" s="26">
        <f t="shared" si="4"/>
        <v>0</v>
      </c>
      <c r="I53" s="26"/>
      <c r="J53" s="26"/>
      <c r="K53" s="26">
        <f t="shared" si="2"/>
        <v>0</v>
      </c>
      <c r="L53" s="26"/>
      <c r="M53" s="26">
        <f t="shared" si="3"/>
        <v>0</v>
      </c>
    </row>
    <row r="54" spans="1:13" ht="49.5" customHeight="1" x14ac:dyDescent="0.25">
      <c r="A54" s="5"/>
      <c r="B54" s="9" t="s">
        <v>94</v>
      </c>
      <c r="C54" s="9" t="s">
        <v>95</v>
      </c>
      <c r="D54" s="24">
        <f>SUM(D55:D59)</f>
        <v>33989200</v>
      </c>
      <c r="E54" s="24">
        <f>SUM(E55:E59)</f>
        <v>0</v>
      </c>
      <c r="F54" s="24">
        <f t="shared" si="0"/>
        <v>33989200</v>
      </c>
      <c r="G54" s="24">
        <f>SUM(G55:G59)</f>
        <v>0</v>
      </c>
      <c r="H54" s="24">
        <f t="shared" si="4"/>
        <v>33989200</v>
      </c>
      <c r="I54" s="24">
        <f>SUM(I55:I59)</f>
        <v>25610100</v>
      </c>
      <c r="J54" s="24">
        <f>SUM(J55:J59)</f>
        <v>0</v>
      </c>
      <c r="K54" s="24">
        <f t="shared" si="2"/>
        <v>25610100</v>
      </c>
      <c r="L54" s="24">
        <f>SUM(L55:L59)</f>
        <v>0</v>
      </c>
      <c r="M54" s="24">
        <f t="shared" si="3"/>
        <v>25610100</v>
      </c>
    </row>
    <row r="55" spans="1:13" ht="35.25" hidden="1" customHeight="1" x14ac:dyDescent="0.25">
      <c r="A55" s="5"/>
      <c r="B55" s="13" t="s">
        <v>96</v>
      </c>
      <c r="C55" s="13" t="s">
        <v>97</v>
      </c>
      <c r="D55" s="23"/>
      <c r="E55" s="23"/>
      <c r="F55" s="23">
        <f t="shared" si="0"/>
        <v>0</v>
      </c>
      <c r="G55" s="23"/>
      <c r="H55" s="23">
        <f t="shared" si="4"/>
        <v>0</v>
      </c>
      <c r="I55" s="23"/>
      <c r="J55" s="23"/>
      <c r="K55" s="23">
        <f t="shared" si="2"/>
        <v>0</v>
      </c>
      <c r="L55" s="23"/>
      <c r="M55" s="23">
        <f t="shared" si="3"/>
        <v>0</v>
      </c>
    </row>
    <row r="56" spans="1:13" ht="48.75" hidden="1" customHeight="1" x14ac:dyDescent="0.25">
      <c r="A56" s="5"/>
      <c r="B56" s="13" t="s">
        <v>145</v>
      </c>
      <c r="C56" s="13" t="s">
        <v>146</v>
      </c>
      <c r="D56" s="23"/>
      <c r="E56" s="23"/>
      <c r="F56" s="23">
        <f t="shared" si="0"/>
        <v>0</v>
      </c>
      <c r="G56" s="23"/>
      <c r="H56" s="23">
        <f t="shared" si="4"/>
        <v>0</v>
      </c>
      <c r="I56" s="23"/>
      <c r="J56" s="23"/>
      <c r="K56" s="23">
        <f t="shared" si="2"/>
        <v>0</v>
      </c>
      <c r="L56" s="23"/>
      <c r="M56" s="23">
        <f t="shared" si="3"/>
        <v>0</v>
      </c>
    </row>
    <row r="57" spans="1:13" ht="51" customHeight="1" x14ac:dyDescent="0.25">
      <c r="A57" s="5"/>
      <c r="B57" s="13" t="s">
        <v>142</v>
      </c>
      <c r="C57" s="38" t="s">
        <v>180</v>
      </c>
      <c r="D57" s="23">
        <v>9598700</v>
      </c>
      <c r="E57" s="23"/>
      <c r="F57" s="23">
        <f t="shared" si="0"/>
        <v>9598700</v>
      </c>
      <c r="G57" s="23"/>
      <c r="H57" s="23">
        <f t="shared" si="4"/>
        <v>9598700</v>
      </c>
      <c r="I57" s="23"/>
      <c r="J57" s="23"/>
      <c r="K57" s="23">
        <f t="shared" si="2"/>
        <v>0</v>
      </c>
      <c r="L57" s="23"/>
      <c r="M57" s="23">
        <f t="shared" si="3"/>
        <v>0</v>
      </c>
    </row>
    <row r="58" spans="1:13" ht="80.25" hidden="1" customHeight="1" x14ac:dyDescent="0.25">
      <c r="A58" s="5"/>
      <c r="B58" s="21" t="s">
        <v>143</v>
      </c>
      <c r="C58" s="22" t="s">
        <v>144</v>
      </c>
      <c r="D58" s="23"/>
      <c r="E58" s="23"/>
      <c r="F58" s="23">
        <f t="shared" si="0"/>
        <v>0</v>
      </c>
      <c r="G58" s="23"/>
      <c r="H58" s="23">
        <f t="shared" si="4"/>
        <v>0</v>
      </c>
      <c r="I58" s="23"/>
      <c r="J58" s="23"/>
      <c r="K58" s="23">
        <f t="shared" si="2"/>
        <v>0</v>
      </c>
      <c r="L58" s="23"/>
      <c r="M58" s="23">
        <f t="shared" si="3"/>
        <v>0</v>
      </c>
    </row>
    <row r="59" spans="1:13" ht="83.25" customHeight="1" x14ac:dyDescent="0.25">
      <c r="A59" s="5"/>
      <c r="B59" s="21" t="s">
        <v>161</v>
      </c>
      <c r="C59" s="22" t="s">
        <v>162</v>
      </c>
      <c r="D59" s="23">
        <v>24390500</v>
      </c>
      <c r="E59" s="23"/>
      <c r="F59" s="23">
        <f t="shared" si="0"/>
        <v>24390500</v>
      </c>
      <c r="G59" s="23"/>
      <c r="H59" s="23">
        <f t="shared" si="4"/>
        <v>24390500</v>
      </c>
      <c r="I59" s="23">
        <v>25610100</v>
      </c>
      <c r="J59" s="23"/>
      <c r="K59" s="23">
        <f t="shared" si="2"/>
        <v>25610100</v>
      </c>
      <c r="L59" s="23"/>
      <c r="M59" s="23">
        <f t="shared" si="3"/>
        <v>25610100</v>
      </c>
    </row>
    <row r="60" spans="1:13" ht="35.25" customHeight="1" x14ac:dyDescent="0.25">
      <c r="A60" s="5"/>
      <c r="B60" s="9" t="s">
        <v>98</v>
      </c>
      <c r="C60" s="9" t="s">
        <v>99</v>
      </c>
      <c r="D60" s="25">
        <f>SUM(D61:D84)</f>
        <v>2507944900</v>
      </c>
      <c r="E60" s="25">
        <f>SUM(E61:E84)</f>
        <v>0</v>
      </c>
      <c r="F60" s="25">
        <f t="shared" si="0"/>
        <v>2507944900</v>
      </c>
      <c r="G60" s="25">
        <f>SUM(G61:G84)</f>
        <v>-8613300</v>
      </c>
      <c r="H60" s="25">
        <f t="shared" si="4"/>
        <v>2499331600</v>
      </c>
      <c r="I60" s="25">
        <f>SUM(I61:I84)</f>
        <v>2518680300</v>
      </c>
      <c r="J60" s="25">
        <f>SUM(J61:J84)</f>
        <v>0</v>
      </c>
      <c r="K60" s="25">
        <f t="shared" si="2"/>
        <v>2518680300</v>
      </c>
      <c r="L60" s="25">
        <f>SUM(L61:L84)</f>
        <v>23321400</v>
      </c>
      <c r="M60" s="25">
        <f t="shared" si="3"/>
        <v>2542001700</v>
      </c>
    </row>
    <row r="61" spans="1:13" ht="51" customHeight="1" x14ac:dyDescent="0.25">
      <c r="A61" s="5"/>
      <c r="B61" s="13" t="s">
        <v>100</v>
      </c>
      <c r="C61" s="13" t="s">
        <v>101</v>
      </c>
      <c r="D61" s="23">
        <v>1271145400</v>
      </c>
      <c r="E61" s="23"/>
      <c r="F61" s="23">
        <f t="shared" si="0"/>
        <v>1271145400</v>
      </c>
      <c r="G61" s="23"/>
      <c r="H61" s="23">
        <f t="shared" si="4"/>
        <v>1271145400</v>
      </c>
      <c r="I61" s="23">
        <v>1283607100</v>
      </c>
      <c r="J61" s="23"/>
      <c r="K61" s="23">
        <f t="shared" si="2"/>
        <v>1283607100</v>
      </c>
      <c r="L61" s="23"/>
      <c r="M61" s="23">
        <f t="shared" si="3"/>
        <v>1283607100</v>
      </c>
    </row>
    <row r="62" spans="1:13" ht="51.75" hidden="1" customHeight="1" x14ac:dyDescent="0.25">
      <c r="A62" s="5"/>
      <c r="B62" s="13" t="s">
        <v>102</v>
      </c>
      <c r="C62" s="13" t="s">
        <v>103</v>
      </c>
      <c r="D62" s="23"/>
      <c r="E62" s="23"/>
      <c r="F62" s="23">
        <f t="shared" si="0"/>
        <v>0</v>
      </c>
      <c r="G62" s="23"/>
      <c r="H62" s="23">
        <f t="shared" si="4"/>
        <v>0</v>
      </c>
      <c r="I62" s="23"/>
      <c r="J62" s="23"/>
      <c r="K62" s="23">
        <f t="shared" si="2"/>
        <v>0</v>
      </c>
      <c r="L62" s="23"/>
      <c r="M62" s="23">
        <f t="shared" si="3"/>
        <v>0</v>
      </c>
    </row>
    <row r="63" spans="1:13" ht="98.25" customHeight="1" x14ac:dyDescent="0.25">
      <c r="A63" s="5"/>
      <c r="B63" s="13" t="s">
        <v>104</v>
      </c>
      <c r="C63" s="13" t="s">
        <v>169</v>
      </c>
      <c r="D63" s="23">
        <v>98424000</v>
      </c>
      <c r="E63" s="23"/>
      <c r="F63" s="23">
        <f t="shared" si="0"/>
        <v>98424000</v>
      </c>
      <c r="G63" s="23"/>
      <c r="H63" s="23">
        <f t="shared" si="4"/>
        <v>98424000</v>
      </c>
      <c r="I63" s="23">
        <v>103443200</v>
      </c>
      <c r="J63" s="23"/>
      <c r="K63" s="23">
        <f t="shared" si="2"/>
        <v>103443200</v>
      </c>
      <c r="L63" s="23"/>
      <c r="M63" s="23">
        <f t="shared" si="3"/>
        <v>103443200</v>
      </c>
    </row>
    <row r="64" spans="1:13" ht="50.25" hidden="1" customHeight="1" x14ac:dyDescent="0.25">
      <c r="A64" s="5"/>
      <c r="B64" s="13" t="s">
        <v>105</v>
      </c>
      <c r="C64" s="13" t="s">
        <v>106</v>
      </c>
      <c r="D64" s="23"/>
      <c r="E64" s="23"/>
      <c r="F64" s="23">
        <f t="shared" si="0"/>
        <v>0</v>
      </c>
      <c r="G64" s="23"/>
      <c r="H64" s="23">
        <f t="shared" si="4"/>
        <v>0</v>
      </c>
      <c r="I64" s="23"/>
      <c r="J64" s="23"/>
      <c r="K64" s="23">
        <f t="shared" si="2"/>
        <v>0</v>
      </c>
      <c r="L64" s="23"/>
      <c r="M64" s="23">
        <f t="shared" si="3"/>
        <v>0</v>
      </c>
    </row>
    <row r="65" spans="1:13" ht="50.25" hidden="1" customHeight="1" x14ac:dyDescent="0.25">
      <c r="A65" s="5"/>
      <c r="B65" s="13" t="s">
        <v>107</v>
      </c>
      <c r="C65" s="13" t="s">
        <v>108</v>
      </c>
      <c r="D65" s="23"/>
      <c r="E65" s="23"/>
      <c r="F65" s="23">
        <f t="shared" si="0"/>
        <v>0</v>
      </c>
      <c r="G65" s="23"/>
      <c r="H65" s="23">
        <f t="shared" si="4"/>
        <v>0</v>
      </c>
      <c r="I65" s="23"/>
      <c r="J65" s="23"/>
      <c r="K65" s="23">
        <f t="shared" si="2"/>
        <v>0</v>
      </c>
      <c r="L65" s="23"/>
      <c r="M65" s="23">
        <f t="shared" si="3"/>
        <v>0</v>
      </c>
    </row>
    <row r="66" spans="1:13" ht="68.25" customHeight="1" x14ac:dyDescent="0.25">
      <c r="A66" s="5"/>
      <c r="B66" s="13" t="s">
        <v>160</v>
      </c>
      <c r="C66" s="13" t="s">
        <v>168</v>
      </c>
      <c r="D66" s="23"/>
      <c r="E66" s="23"/>
      <c r="F66" s="23">
        <f t="shared" si="0"/>
        <v>0</v>
      </c>
      <c r="G66" s="23"/>
      <c r="H66" s="23">
        <f t="shared" si="4"/>
        <v>0</v>
      </c>
      <c r="I66" s="23">
        <v>1160000</v>
      </c>
      <c r="J66" s="23"/>
      <c r="K66" s="23">
        <f t="shared" si="2"/>
        <v>1160000</v>
      </c>
      <c r="L66" s="23"/>
      <c r="M66" s="23">
        <f t="shared" si="3"/>
        <v>1160000</v>
      </c>
    </row>
    <row r="67" spans="1:13" ht="204" hidden="1" customHeight="1" x14ac:dyDescent="0.25">
      <c r="A67" s="5"/>
      <c r="B67" s="13" t="s">
        <v>109</v>
      </c>
      <c r="C67" s="13" t="s">
        <v>139</v>
      </c>
      <c r="D67" s="23"/>
      <c r="E67" s="23"/>
      <c r="F67" s="23">
        <f t="shared" si="0"/>
        <v>0</v>
      </c>
      <c r="G67" s="23"/>
      <c r="H67" s="23">
        <f t="shared" si="4"/>
        <v>0</v>
      </c>
      <c r="I67" s="23"/>
      <c r="J67" s="23"/>
      <c r="K67" s="23">
        <f t="shared" si="2"/>
        <v>0</v>
      </c>
      <c r="L67" s="23"/>
      <c r="M67" s="23">
        <f t="shared" si="3"/>
        <v>0</v>
      </c>
    </row>
    <row r="68" spans="1:13" ht="85.5" customHeight="1" x14ac:dyDescent="0.25">
      <c r="A68" s="5"/>
      <c r="B68" s="13" t="s">
        <v>110</v>
      </c>
      <c r="C68" s="13" t="s">
        <v>170</v>
      </c>
      <c r="D68" s="23">
        <v>158000</v>
      </c>
      <c r="E68" s="23"/>
      <c r="F68" s="23">
        <f t="shared" si="0"/>
        <v>158000</v>
      </c>
      <c r="G68" s="23"/>
      <c r="H68" s="23">
        <f t="shared" si="4"/>
        <v>158000</v>
      </c>
      <c r="I68" s="23">
        <v>158000</v>
      </c>
      <c r="J68" s="23"/>
      <c r="K68" s="23">
        <f t="shared" si="2"/>
        <v>158000</v>
      </c>
      <c r="L68" s="23"/>
      <c r="M68" s="23">
        <f t="shared" si="3"/>
        <v>158000</v>
      </c>
    </row>
    <row r="69" spans="1:13" ht="82.5" customHeight="1" x14ac:dyDescent="0.25">
      <c r="A69" s="5"/>
      <c r="B69" s="13" t="s">
        <v>111</v>
      </c>
      <c r="C69" s="13" t="s">
        <v>171</v>
      </c>
      <c r="D69" s="23">
        <v>1457700</v>
      </c>
      <c r="E69" s="23"/>
      <c r="F69" s="23">
        <f t="shared" si="0"/>
        <v>1457700</v>
      </c>
      <c r="G69" s="23"/>
      <c r="H69" s="23">
        <f t="shared" si="4"/>
        <v>1457700</v>
      </c>
      <c r="I69" s="23">
        <v>1457700</v>
      </c>
      <c r="J69" s="23"/>
      <c r="K69" s="23">
        <f t="shared" si="2"/>
        <v>1457700</v>
      </c>
      <c r="L69" s="23"/>
      <c r="M69" s="23">
        <f t="shared" si="3"/>
        <v>1457700</v>
      </c>
    </row>
    <row r="70" spans="1:13" ht="66.75" customHeight="1" x14ac:dyDescent="0.25">
      <c r="A70" s="5"/>
      <c r="B70" s="13" t="s">
        <v>112</v>
      </c>
      <c r="C70" s="13" t="s">
        <v>113</v>
      </c>
      <c r="D70" s="23">
        <v>14040400</v>
      </c>
      <c r="E70" s="23"/>
      <c r="F70" s="23">
        <f t="shared" si="0"/>
        <v>14040400</v>
      </c>
      <c r="G70" s="23"/>
      <c r="H70" s="23">
        <f t="shared" si="4"/>
        <v>14040400</v>
      </c>
      <c r="I70" s="23">
        <v>14040400</v>
      </c>
      <c r="J70" s="23"/>
      <c r="K70" s="23">
        <f t="shared" si="2"/>
        <v>14040400</v>
      </c>
      <c r="L70" s="23"/>
      <c r="M70" s="23">
        <f t="shared" si="3"/>
        <v>14040400</v>
      </c>
    </row>
    <row r="71" spans="1:13" ht="52.5" customHeight="1" x14ac:dyDescent="0.25">
      <c r="A71" s="5"/>
      <c r="B71" s="39" t="s">
        <v>114</v>
      </c>
      <c r="C71" s="31" t="s">
        <v>115</v>
      </c>
      <c r="D71" s="28"/>
      <c r="E71" s="28"/>
      <c r="F71" s="28">
        <f t="shared" si="0"/>
        <v>0</v>
      </c>
      <c r="G71" s="32">
        <v>179531900</v>
      </c>
      <c r="H71" s="28">
        <f t="shared" si="4"/>
        <v>179531900</v>
      </c>
      <c r="I71" s="28"/>
      <c r="J71" s="28"/>
      <c r="K71" s="28">
        <f t="shared" si="2"/>
        <v>0</v>
      </c>
      <c r="L71" s="33">
        <v>182620100</v>
      </c>
      <c r="M71" s="28">
        <f t="shared" si="3"/>
        <v>182620100</v>
      </c>
    </row>
    <row r="72" spans="1:13" ht="50.25" customHeight="1" x14ac:dyDescent="0.25">
      <c r="A72" s="5"/>
      <c r="B72" s="34" t="s">
        <v>116</v>
      </c>
      <c r="C72" s="31" t="s">
        <v>117</v>
      </c>
      <c r="D72" s="28"/>
      <c r="E72" s="28"/>
      <c r="F72" s="28">
        <f t="shared" si="0"/>
        <v>0</v>
      </c>
      <c r="G72" s="32">
        <v>10053600</v>
      </c>
      <c r="H72" s="28">
        <f t="shared" si="4"/>
        <v>10053600</v>
      </c>
      <c r="I72" s="28"/>
      <c r="J72" s="28"/>
      <c r="K72" s="28">
        <f t="shared" si="2"/>
        <v>0</v>
      </c>
      <c r="L72" s="33">
        <v>10053600</v>
      </c>
      <c r="M72" s="28">
        <f t="shared" si="3"/>
        <v>10053600</v>
      </c>
    </row>
    <row r="73" spans="1:13" ht="64.5" customHeight="1" x14ac:dyDescent="0.25">
      <c r="A73" s="5"/>
      <c r="B73" s="13" t="s">
        <v>155</v>
      </c>
      <c r="C73" s="13" t="s">
        <v>118</v>
      </c>
      <c r="D73" s="28">
        <v>12478800</v>
      </c>
      <c r="E73" s="28"/>
      <c r="F73" s="28">
        <f t="shared" ref="F73:F94" si="5">D73+E73</f>
        <v>12478800</v>
      </c>
      <c r="G73" s="28"/>
      <c r="H73" s="28">
        <f t="shared" si="4"/>
        <v>12478800</v>
      </c>
      <c r="I73" s="28">
        <v>13040400</v>
      </c>
      <c r="J73" s="28"/>
      <c r="K73" s="28">
        <f t="shared" ref="K73:K94" si="6">I73+J73</f>
        <v>13040400</v>
      </c>
      <c r="L73" s="28"/>
      <c r="M73" s="28">
        <f t="shared" ref="M73:M94" si="7">K73+L73</f>
        <v>13040400</v>
      </c>
    </row>
    <row r="74" spans="1:13" ht="67.5" customHeight="1" x14ac:dyDescent="0.25">
      <c r="A74" s="5"/>
      <c r="B74" s="13" t="s">
        <v>119</v>
      </c>
      <c r="C74" s="13" t="s">
        <v>172</v>
      </c>
      <c r="D74" s="28">
        <v>470448600</v>
      </c>
      <c r="E74" s="28"/>
      <c r="F74" s="28">
        <f t="shared" si="5"/>
        <v>470448600</v>
      </c>
      <c r="G74" s="28"/>
      <c r="H74" s="28">
        <f t="shared" si="4"/>
        <v>470448600</v>
      </c>
      <c r="I74" s="28">
        <v>476174500</v>
      </c>
      <c r="J74" s="28"/>
      <c r="K74" s="28">
        <f t="shared" si="6"/>
        <v>476174500</v>
      </c>
      <c r="L74" s="28"/>
      <c r="M74" s="28">
        <f t="shared" si="7"/>
        <v>476174500</v>
      </c>
    </row>
    <row r="75" spans="1:13" ht="84" hidden="1" customHeight="1" x14ac:dyDescent="0.25">
      <c r="A75" s="5"/>
      <c r="B75" s="13" t="s">
        <v>120</v>
      </c>
      <c r="C75" s="13" t="s">
        <v>121</v>
      </c>
      <c r="D75" s="28"/>
      <c r="E75" s="28"/>
      <c r="F75" s="28">
        <f t="shared" si="5"/>
        <v>0</v>
      </c>
      <c r="G75" s="28"/>
      <c r="H75" s="28">
        <f t="shared" si="4"/>
        <v>0</v>
      </c>
      <c r="I75" s="28"/>
      <c r="J75" s="28"/>
      <c r="K75" s="28">
        <f t="shared" si="6"/>
        <v>0</v>
      </c>
      <c r="L75" s="28"/>
      <c r="M75" s="28">
        <f t="shared" si="7"/>
        <v>0</v>
      </c>
    </row>
    <row r="76" spans="1:13" ht="101.25" hidden="1" customHeight="1" x14ac:dyDescent="0.25">
      <c r="A76" s="5"/>
      <c r="B76" s="13" t="s">
        <v>122</v>
      </c>
      <c r="C76" s="13" t="s">
        <v>138</v>
      </c>
      <c r="D76" s="28"/>
      <c r="E76" s="28"/>
      <c r="F76" s="28">
        <f t="shared" si="5"/>
        <v>0</v>
      </c>
      <c r="G76" s="28"/>
      <c r="H76" s="28">
        <f t="shared" si="4"/>
        <v>0</v>
      </c>
      <c r="I76" s="28"/>
      <c r="J76" s="28"/>
      <c r="K76" s="28">
        <f t="shared" si="6"/>
        <v>0</v>
      </c>
      <c r="L76" s="28"/>
      <c r="M76" s="28">
        <f t="shared" si="7"/>
        <v>0</v>
      </c>
    </row>
    <row r="77" spans="1:13" ht="98.25" customHeight="1" x14ac:dyDescent="0.25">
      <c r="A77" s="5"/>
      <c r="B77" s="13" t="s">
        <v>123</v>
      </c>
      <c r="C77" s="13" t="s">
        <v>124</v>
      </c>
      <c r="D77" s="28">
        <v>16817000</v>
      </c>
      <c r="E77" s="28"/>
      <c r="F77" s="28">
        <f t="shared" si="5"/>
        <v>16817000</v>
      </c>
      <c r="G77" s="28"/>
      <c r="H77" s="28">
        <f t="shared" si="4"/>
        <v>16817000</v>
      </c>
      <c r="I77" s="28">
        <v>17325700</v>
      </c>
      <c r="J77" s="28"/>
      <c r="K77" s="28">
        <f t="shared" si="6"/>
        <v>17325700</v>
      </c>
      <c r="L77" s="28"/>
      <c r="M77" s="28">
        <f t="shared" si="7"/>
        <v>17325700</v>
      </c>
    </row>
    <row r="78" spans="1:13" ht="66" hidden="1" customHeight="1" x14ac:dyDescent="0.25">
      <c r="A78" s="5"/>
      <c r="B78" s="13" t="s">
        <v>125</v>
      </c>
      <c r="C78" s="13" t="s">
        <v>140</v>
      </c>
      <c r="D78" s="28"/>
      <c r="E78" s="28"/>
      <c r="F78" s="28">
        <f t="shared" si="5"/>
        <v>0</v>
      </c>
      <c r="G78" s="28"/>
      <c r="H78" s="28">
        <f t="shared" si="4"/>
        <v>0</v>
      </c>
      <c r="I78" s="28"/>
      <c r="J78" s="28"/>
      <c r="K78" s="28">
        <f t="shared" si="6"/>
        <v>0</v>
      </c>
      <c r="L78" s="28"/>
      <c r="M78" s="28">
        <f t="shared" si="7"/>
        <v>0</v>
      </c>
    </row>
    <row r="79" spans="1:13" ht="114" hidden="1" customHeight="1" x14ac:dyDescent="0.25">
      <c r="A79" s="5"/>
      <c r="B79" s="13" t="s">
        <v>126</v>
      </c>
      <c r="C79" s="13" t="s">
        <v>127</v>
      </c>
      <c r="D79" s="28"/>
      <c r="E79" s="28"/>
      <c r="F79" s="28">
        <f t="shared" si="5"/>
        <v>0</v>
      </c>
      <c r="G79" s="28"/>
      <c r="H79" s="28">
        <f t="shared" si="4"/>
        <v>0</v>
      </c>
      <c r="I79" s="28"/>
      <c r="J79" s="28"/>
      <c r="K79" s="28">
        <f t="shared" si="6"/>
        <v>0</v>
      </c>
      <c r="L79" s="28"/>
      <c r="M79" s="28">
        <f t="shared" si="7"/>
        <v>0</v>
      </c>
    </row>
    <row r="80" spans="1:13" ht="131.25" hidden="1" customHeight="1" x14ac:dyDescent="0.25">
      <c r="A80" s="5"/>
      <c r="B80" s="13" t="s">
        <v>128</v>
      </c>
      <c r="C80" s="13" t="s">
        <v>141</v>
      </c>
      <c r="D80" s="28"/>
      <c r="E80" s="28"/>
      <c r="F80" s="28">
        <f t="shared" si="5"/>
        <v>0</v>
      </c>
      <c r="G80" s="28"/>
      <c r="H80" s="28">
        <f t="shared" si="4"/>
        <v>0</v>
      </c>
      <c r="I80" s="28"/>
      <c r="J80" s="28"/>
      <c r="K80" s="28">
        <f t="shared" si="6"/>
        <v>0</v>
      </c>
      <c r="L80" s="28"/>
      <c r="M80" s="28">
        <f t="shared" si="7"/>
        <v>0</v>
      </c>
    </row>
    <row r="81" spans="1:13" ht="114.75" customHeight="1" x14ac:dyDescent="0.25">
      <c r="A81" s="5"/>
      <c r="B81" s="13" t="s">
        <v>129</v>
      </c>
      <c r="C81" s="13" t="s">
        <v>177</v>
      </c>
      <c r="D81" s="28">
        <v>27347600</v>
      </c>
      <c r="E81" s="28"/>
      <c r="F81" s="28">
        <f t="shared" si="5"/>
        <v>27347600</v>
      </c>
      <c r="G81" s="28"/>
      <c r="H81" s="28">
        <f t="shared" si="4"/>
        <v>27347600</v>
      </c>
      <c r="I81" s="28">
        <v>27352100</v>
      </c>
      <c r="J81" s="28"/>
      <c r="K81" s="28">
        <f t="shared" si="6"/>
        <v>27352100</v>
      </c>
      <c r="L81" s="28"/>
      <c r="M81" s="28">
        <f t="shared" si="7"/>
        <v>27352100</v>
      </c>
    </row>
    <row r="82" spans="1:13" ht="81" hidden="1" customHeight="1" x14ac:dyDescent="0.25">
      <c r="A82" s="5"/>
      <c r="B82" s="13" t="s">
        <v>130</v>
      </c>
      <c r="C82" s="13" t="s">
        <v>131</v>
      </c>
      <c r="D82" s="32"/>
      <c r="E82" s="32"/>
      <c r="F82" s="32">
        <f t="shared" si="5"/>
        <v>0</v>
      </c>
      <c r="G82" s="32"/>
      <c r="H82" s="32">
        <f t="shared" si="4"/>
        <v>0</v>
      </c>
      <c r="I82" s="32"/>
      <c r="J82" s="32"/>
      <c r="K82" s="32">
        <f t="shared" si="6"/>
        <v>0</v>
      </c>
      <c r="L82" s="32"/>
      <c r="M82" s="32">
        <f t="shared" si="7"/>
        <v>0</v>
      </c>
    </row>
    <row r="83" spans="1:13" ht="130.5" customHeight="1" x14ac:dyDescent="0.25">
      <c r="A83" s="5"/>
      <c r="B83" s="13" t="s">
        <v>166</v>
      </c>
      <c r="C83" s="13" t="s">
        <v>181</v>
      </c>
      <c r="D83" s="28">
        <v>307148100</v>
      </c>
      <c r="E83" s="28"/>
      <c r="F83" s="28">
        <f t="shared" si="5"/>
        <v>307148100</v>
      </c>
      <c r="G83" s="28"/>
      <c r="H83" s="28">
        <f t="shared" si="4"/>
        <v>307148100</v>
      </c>
      <c r="I83" s="33">
        <v>321304000</v>
      </c>
      <c r="J83" s="33"/>
      <c r="K83" s="33">
        <f t="shared" si="6"/>
        <v>321304000</v>
      </c>
      <c r="L83" s="33"/>
      <c r="M83" s="33">
        <f t="shared" si="7"/>
        <v>321304000</v>
      </c>
    </row>
    <row r="84" spans="1:13" ht="36.75" customHeight="1" x14ac:dyDescent="0.25">
      <c r="A84" s="5"/>
      <c r="B84" s="13" t="s">
        <v>151</v>
      </c>
      <c r="C84" s="13" t="s">
        <v>183</v>
      </c>
      <c r="D84" s="32">
        <f>198394800+89886000+198500</f>
        <v>288479300</v>
      </c>
      <c r="E84" s="32"/>
      <c r="F84" s="32">
        <f t="shared" si="5"/>
        <v>288479300</v>
      </c>
      <c r="G84" s="32">
        <v>-198198800</v>
      </c>
      <c r="H84" s="32">
        <f t="shared" si="4"/>
        <v>90280500</v>
      </c>
      <c r="I84" s="32">
        <f>169548300+89886000+182900</f>
        <v>259617200</v>
      </c>
      <c r="J84" s="32"/>
      <c r="K84" s="32">
        <f t="shared" si="6"/>
        <v>259617200</v>
      </c>
      <c r="L84" s="32">
        <v>-169352300</v>
      </c>
      <c r="M84" s="32">
        <f t="shared" si="7"/>
        <v>90264900</v>
      </c>
    </row>
    <row r="85" spans="1:13" ht="18" customHeight="1" x14ac:dyDescent="0.25">
      <c r="A85" s="5"/>
      <c r="B85" s="17" t="s">
        <v>132</v>
      </c>
      <c r="C85" s="17" t="s">
        <v>133</v>
      </c>
      <c r="D85" s="16">
        <f>SUM(D86:D90)</f>
        <v>158526720</v>
      </c>
      <c r="E85" s="16">
        <f>SUM(E86:E90)</f>
        <v>0</v>
      </c>
      <c r="F85" s="16">
        <f t="shared" si="5"/>
        <v>158526720</v>
      </c>
      <c r="G85" s="16">
        <f>SUM(G86:G90)</f>
        <v>0</v>
      </c>
      <c r="H85" s="16">
        <f t="shared" si="4"/>
        <v>158526720</v>
      </c>
      <c r="I85" s="16">
        <f>SUM(I86:I90)</f>
        <v>158526720</v>
      </c>
      <c r="J85" s="16">
        <f>SUM(J86:J90)</f>
        <v>0</v>
      </c>
      <c r="K85" s="16">
        <f t="shared" si="6"/>
        <v>158526720</v>
      </c>
      <c r="L85" s="16">
        <f>SUM(L86:L90)</f>
        <v>0</v>
      </c>
      <c r="M85" s="16">
        <f t="shared" si="7"/>
        <v>158526720</v>
      </c>
    </row>
    <row r="86" spans="1:13" ht="66.75" customHeight="1" x14ac:dyDescent="0.25">
      <c r="A86" s="5"/>
      <c r="B86" s="13" t="s">
        <v>157</v>
      </c>
      <c r="C86" s="13" t="s">
        <v>134</v>
      </c>
      <c r="D86" s="28">
        <f>7920400</f>
        <v>7920400</v>
      </c>
      <c r="E86" s="28"/>
      <c r="F86" s="28">
        <f t="shared" si="5"/>
        <v>7920400</v>
      </c>
      <c r="G86" s="28"/>
      <c r="H86" s="28">
        <f t="shared" si="4"/>
        <v>7920400</v>
      </c>
      <c r="I86" s="28">
        <v>7920400</v>
      </c>
      <c r="J86" s="28"/>
      <c r="K86" s="28">
        <f t="shared" si="6"/>
        <v>7920400</v>
      </c>
      <c r="L86" s="28"/>
      <c r="M86" s="28">
        <f t="shared" si="7"/>
        <v>7920400</v>
      </c>
    </row>
    <row r="87" spans="1:13" ht="66.75" customHeight="1" x14ac:dyDescent="0.25">
      <c r="A87" s="5"/>
      <c r="B87" s="13" t="s">
        <v>156</v>
      </c>
      <c r="C87" s="13" t="s">
        <v>135</v>
      </c>
      <c r="D87" s="28">
        <f>2844176+140844</f>
        <v>2985020</v>
      </c>
      <c r="E87" s="28"/>
      <c r="F87" s="28">
        <f t="shared" si="5"/>
        <v>2985020</v>
      </c>
      <c r="G87" s="28"/>
      <c r="H87" s="28">
        <f t="shared" si="4"/>
        <v>2985020</v>
      </c>
      <c r="I87" s="28">
        <f>2844176+140844</f>
        <v>2985020</v>
      </c>
      <c r="J87" s="28"/>
      <c r="K87" s="28">
        <f t="shared" si="6"/>
        <v>2985020</v>
      </c>
      <c r="L87" s="28"/>
      <c r="M87" s="28">
        <f t="shared" si="7"/>
        <v>2985020</v>
      </c>
    </row>
    <row r="88" spans="1:13" ht="98.25" customHeight="1" x14ac:dyDescent="0.25">
      <c r="A88" s="5"/>
      <c r="B88" s="18" t="s">
        <v>163</v>
      </c>
      <c r="C88" s="13" t="s">
        <v>173</v>
      </c>
      <c r="D88" s="28">
        <v>93176100</v>
      </c>
      <c r="E88" s="28"/>
      <c r="F88" s="28">
        <f t="shared" si="5"/>
        <v>93176100</v>
      </c>
      <c r="G88" s="28"/>
      <c r="H88" s="28">
        <f t="shared" si="4"/>
        <v>93176100</v>
      </c>
      <c r="I88" s="28">
        <v>93176100</v>
      </c>
      <c r="J88" s="28"/>
      <c r="K88" s="28">
        <f t="shared" si="6"/>
        <v>93176100</v>
      </c>
      <c r="L88" s="28"/>
      <c r="M88" s="28">
        <f t="shared" si="7"/>
        <v>93176100</v>
      </c>
    </row>
    <row r="89" spans="1:13" ht="84.75" hidden="1" customHeight="1" x14ac:dyDescent="0.25">
      <c r="A89" s="5"/>
      <c r="B89" s="18" t="s">
        <v>136</v>
      </c>
      <c r="C89" s="13" t="s">
        <v>137</v>
      </c>
      <c r="D89" s="28"/>
      <c r="E89" s="28"/>
      <c r="F89" s="28">
        <f t="shared" si="5"/>
        <v>0</v>
      </c>
      <c r="G89" s="28"/>
      <c r="H89" s="28">
        <f t="shared" si="4"/>
        <v>0</v>
      </c>
      <c r="I89" s="28"/>
      <c r="J89" s="28"/>
      <c r="K89" s="28">
        <f t="shared" si="6"/>
        <v>0</v>
      </c>
      <c r="L89" s="28"/>
      <c r="M89" s="28">
        <f t="shared" si="7"/>
        <v>0</v>
      </c>
    </row>
    <row r="90" spans="1:13" ht="97.5" customHeight="1" x14ac:dyDescent="0.25">
      <c r="A90" s="5"/>
      <c r="B90" s="13" t="s">
        <v>164</v>
      </c>
      <c r="C90" s="13" t="s">
        <v>165</v>
      </c>
      <c r="D90" s="28">
        <v>54445200</v>
      </c>
      <c r="E90" s="28"/>
      <c r="F90" s="28">
        <f t="shared" si="5"/>
        <v>54445200</v>
      </c>
      <c r="G90" s="28"/>
      <c r="H90" s="28">
        <f t="shared" si="4"/>
        <v>54445200</v>
      </c>
      <c r="I90" s="28">
        <v>54445200</v>
      </c>
      <c r="J90" s="28"/>
      <c r="K90" s="28">
        <f t="shared" si="6"/>
        <v>54445200</v>
      </c>
      <c r="L90" s="28"/>
      <c r="M90" s="28">
        <f t="shared" si="7"/>
        <v>54445200</v>
      </c>
    </row>
    <row r="91" spans="1:13" ht="50.25" customHeight="1" x14ac:dyDescent="0.25">
      <c r="A91" s="5"/>
      <c r="B91" s="17" t="s">
        <v>152</v>
      </c>
      <c r="C91" s="17" t="s">
        <v>153</v>
      </c>
      <c r="D91" s="16">
        <f>SUM(D92,D93)</f>
        <v>271239748</v>
      </c>
      <c r="E91" s="16">
        <f>SUM(E92,E93)</f>
        <v>0</v>
      </c>
      <c r="F91" s="16">
        <f t="shared" si="5"/>
        <v>271239748</v>
      </c>
      <c r="G91" s="16">
        <f>SUM(G92,G93)</f>
        <v>0</v>
      </c>
      <c r="H91" s="16">
        <f t="shared" si="4"/>
        <v>271239748</v>
      </c>
      <c r="I91" s="16">
        <f>SUM(I92:I93)</f>
        <v>0</v>
      </c>
      <c r="J91" s="16">
        <f>SUM(J92:J93)</f>
        <v>117814840</v>
      </c>
      <c r="K91" s="16">
        <f t="shared" si="6"/>
        <v>117814840</v>
      </c>
      <c r="L91" s="16">
        <f>SUM(L92:L93)</f>
        <v>0</v>
      </c>
      <c r="M91" s="16">
        <f t="shared" si="7"/>
        <v>117814840</v>
      </c>
    </row>
    <row r="92" spans="1:13" ht="98.25" customHeight="1" x14ac:dyDescent="0.25">
      <c r="A92" s="5"/>
      <c r="B92" s="13" t="s">
        <v>154</v>
      </c>
      <c r="C92" s="35" t="s">
        <v>174</v>
      </c>
      <c r="D92" s="36">
        <v>42107452</v>
      </c>
      <c r="E92" s="36"/>
      <c r="F92" s="36">
        <f t="shared" si="5"/>
        <v>42107452</v>
      </c>
      <c r="G92" s="36"/>
      <c r="H92" s="36">
        <f t="shared" si="4"/>
        <v>42107452</v>
      </c>
      <c r="I92" s="28"/>
      <c r="J92" s="28"/>
      <c r="K92" s="28">
        <f t="shared" si="6"/>
        <v>0</v>
      </c>
      <c r="L92" s="28"/>
      <c r="M92" s="28">
        <f t="shared" si="7"/>
        <v>0</v>
      </c>
    </row>
    <row r="93" spans="1:13" ht="127.5" customHeight="1" x14ac:dyDescent="0.25">
      <c r="A93" s="5"/>
      <c r="B93" s="37" t="s">
        <v>158</v>
      </c>
      <c r="C93" s="37" t="s">
        <v>159</v>
      </c>
      <c r="D93" s="28">
        <v>229132296</v>
      </c>
      <c r="E93" s="28"/>
      <c r="F93" s="28">
        <f t="shared" si="5"/>
        <v>229132296</v>
      </c>
      <c r="G93" s="28"/>
      <c r="H93" s="28">
        <f t="shared" si="4"/>
        <v>229132296</v>
      </c>
      <c r="I93" s="28"/>
      <c r="J93" s="28">
        <v>117814840</v>
      </c>
      <c r="K93" s="28">
        <f t="shared" si="6"/>
        <v>117814840</v>
      </c>
      <c r="L93" s="28"/>
      <c r="M93" s="28">
        <f t="shared" si="7"/>
        <v>117814840</v>
      </c>
    </row>
    <row r="94" spans="1:13" ht="19.5" customHeight="1" x14ac:dyDescent="0.25">
      <c r="A94" s="5"/>
      <c r="B94" s="40" t="s">
        <v>167</v>
      </c>
      <c r="C94" s="41"/>
      <c r="D94" s="16">
        <f>SUM(D8,D49)</f>
        <v>50077165568</v>
      </c>
      <c r="E94" s="16">
        <f>SUM(E8,E49)</f>
        <v>110000000</v>
      </c>
      <c r="F94" s="16">
        <f t="shared" si="5"/>
        <v>50187165568</v>
      </c>
      <c r="G94" s="16">
        <f>SUM(G8,G49)</f>
        <v>-8613300</v>
      </c>
      <c r="H94" s="16">
        <f t="shared" si="4"/>
        <v>50178552268</v>
      </c>
      <c r="I94" s="16">
        <f>SUM(I8,I49)</f>
        <v>53109000120</v>
      </c>
      <c r="J94" s="16">
        <f>SUM(J8,J49)</f>
        <v>227814840</v>
      </c>
      <c r="K94" s="16">
        <f t="shared" si="6"/>
        <v>53336814960</v>
      </c>
      <c r="L94" s="16">
        <f>SUM(L8,L49)</f>
        <v>23321400</v>
      </c>
      <c r="M94" s="16">
        <f t="shared" si="7"/>
        <v>53360136360</v>
      </c>
    </row>
  </sheetData>
  <mergeCells count="6">
    <mergeCell ref="B94:C94"/>
    <mergeCell ref="B6:I6"/>
    <mergeCell ref="B1:M1"/>
    <mergeCell ref="B2:M2"/>
    <mergeCell ref="B3:M3"/>
    <mergeCell ref="B5:M5"/>
  </mergeCells>
  <phoneticPr fontId="0" type="noConversion"/>
  <printOptions horizontalCentered="1"/>
  <pageMargins left="1.0236220472440944" right="0.39370078740157483" top="0.86614173228346458" bottom="0.55118110236220474" header="0.35433070866141736" footer="0.15748031496062992"/>
  <pageSetup paperSize="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user</cp:lastModifiedBy>
  <cp:lastPrinted>2014-03-26T06:54:08Z</cp:lastPrinted>
  <dcterms:created xsi:type="dcterms:W3CDTF">2010-10-13T08:18:32Z</dcterms:created>
  <dcterms:modified xsi:type="dcterms:W3CDTF">2014-03-28T09:46:04Z</dcterms:modified>
</cp:coreProperties>
</file>