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Лист2!$9:$9</definedName>
    <definedName name="_xlnm.Print_Area" localSheetId="0">закон!$A$2:$C$53</definedName>
  </definedNames>
  <calcPr calcId="125725" fullCalcOnLoad="1"/>
</workbook>
</file>

<file path=xl/calcChain.xml><?xml version="1.0" encoding="utf-8"?>
<calcChain xmlns="http://schemas.openxmlformats.org/spreadsheetml/2006/main">
  <c r="H48" i="2"/>
  <c r="H44"/>
  <c r="H43"/>
  <c r="H42"/>
  <c r="H41"/>
  <c r="H40"/>
  <c r="H38"/>
  <c r="H37"/>
  <c r="H36"/>
  <c r="H33"/>
  <c r="H32"/>
  <c r="H31"/>
  <c r="H29"/>
  <c r="H28"/>
  <c r="H27"/>
  <c r="H26"/>
  <c r="H25"/>
  <c r="H24"/>
  <c r="H19"/>
  <c r="H17"/>
  <c r="H14"/>
  <c r="H12"/>
  <c r="E48"/>
  <c r="E44"/>
  <c r="E43"/>
  <c r="E42"/>
  <c r="E41"/>
  <c r="E40"/>
  <c r="E38"/>
  <c r="E37"/>
  <c r="E36"/>
  <c r="E33"/>
  <c r="E32"/>
  <c r="E31"/>
  <c r="E29"/>
  <c r="E28"/>
  <c r="E27"/>
  <c r="E26"/>
  <c r="E25"/>
  <c r="E24"/>
  <c r="E22"/>
  <c r="E19"/>
  <c r="E17"/>
  <c r="E14"/>
  <c r="E12"/>
  <c r="G45"/>
  <c r="G39"/>
  <c r="G35"/>
  <c r="G34"/>
  <c r="G30"/>
  <c r="G23"/>
  <c r="G21"/>
  <c r="G20"/>
  <c r="G18"/>
  <c r="G16"/>
  <c r="G15"/>
  <c r="G13"/>
  <c r="G11"/>
  <c r="G10"/>
  <c r="G49"/>
  <c r="D39"/>
  <c r="D35"/>
  <c r="D30"/>
  <c r="D23"/>
  <c r="D21"/>
  <c r="D18"/>
  <c r="D16"/>
  <c r="D13"/>
  <c r="D11"/>
  <c r="F39"/>
  <c r="H39"/>
  <c r="F35"/>
  <c r="H35"/>
  <c r="F30"/>
  <c r="H30"/>
  <c r="F23"/>
  <c r="H23"/>
  <c r="F18"/>
  <c r="H18"/>
  <c r="F16"/>
  <c r="F13"/>
  <c r="H13"/>
  <c r="F47"/>
  <c r="F11"/>
  <c r="H11"/>
  <c r="C11"/>
  <c r="E11"/>
  <c r="C13"/>
  <c r="E13"/>
  <c r="C16"/>
  <c r="E16"/>
  <c r="C18"/>
  <c r="E18"/>
  <c r="C21"/>
  <c r="E21"/>
  <c r="C23"/>
  <c r="E23"/>
  <c r="C30"/>
  <c r="E30"/>
  <c r="C35"/>
  <c r="E35"/>
  <c r="C39"/>
  <c r="E39"/>
  <c r="C34" i="1"/>
  <c r="C38"/>
  <c r="C40"/>
  <c r="C32"/>
  <c r="C30"/>
  <c r="C13"/>
  <c r="C15"/>
  <c r="C12"/>
  <c r="C18"/>
  <c r="C21"/>
  <c r="C17"/>
  <c r="C49"/>
  <c r="C42"/>
  <c r="C36"/>
  <c r="C45"/>
  <c r="C47"/>
  <c r="C44"/>
  <c r="H16" i="2"/>
  <c r="D34"/>
  <c r="D45"/>
  <c r="D20"/>
  <c r="D15"/>
  <c r="D10"/>
  <c r="C47"/>
  <c r="C46"/>
  <c r="F20"/>
  <c r="H20"/>
  <c r="F15"/>
  <c r="H15"/>
  <c r="F10"/>
  <c r="H10"/>
  <c r="C34"/>
  <c r="E34"/>
  <c r="C20"/>
  <c r="E20"/>
  <c r="C15"/>
  <c r="E15"/>
  <c r="C10"/>
  <c r="E10"/>
  <c r="D49"/>
  <c r="C29" i="1"/>
  <c r="C53"/>
  <c r="C45" i="2"/>
  <c r="F46"/>
  <c r="F45"/>
  <c r="H45"/>
  <c r="F34"/>
  <c r="E45"/>
  <c r="C49"/>
  <c r="E49"/>
  <c r="F49"/>
  <c r="H34"/>
</calcChain>
</file>

<file path=xl/comments1.xml><?xml version="1.0" encoding="utf-8"?>
<comments xmlns="http://schemas.openxmlformats.org/spreadsheetml/2006/main">
  <authors>
    <author>Pashkova</author>
  </authors>
  <commentList>
    <comment ref="B31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<sst xmlns="http://schemas.openxmlformats.org/spreadsheetml/2006/main" count="181" uniqueCount="143">
  <si>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</si>
  <si>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</si>
  <si>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</si>
  <si>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</si>
  <si>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</si>
  <si>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</si>
  <si>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</si>
  <si>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</si>
  <si>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</si>
  <si>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</si>
  <si>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</si>
  <si>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</si>
  <si>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</si>
  <si>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</si>
  <si>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</si>
  <si>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</si>
  <si>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</si>
  <si>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</si>
  <si>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</si>
  <si>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</si>
  <si>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</si>
  <si>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</si>
  <si>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</si>
  <si>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</si>
  <si>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</si>
  <si>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</si>
  <si>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</si>
  <si>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</si>
  <si>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</si>
  <si>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</si>
  <si>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</si>
  <si>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</si>
  <si>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</si>
  <si>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</si>
  <si>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</si>
  <si>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</si>
  <si>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</si>
  <si>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</si>
  <si>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</si>
  <si>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</si>
  <si>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</si>
  <si>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</si>
  <si>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</si>
  <si>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</si>
  <si>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</si>
  <si>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</si>
  <si>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</si>
  <si>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</si>
  <si>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</si>
  <si>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</si>
  <si>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</si>
  <si>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</si>
  <si>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</si>
  <si>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</si>
  <si>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</si>
  <si>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</si>
  <si>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</si>
  <si>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</si>
  <si>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</si>
  <si>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</si>
  <si>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</si>
  <si>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</si>
  <si>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</si>
  <si>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</si>
  <si>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</si>
  <si>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</si>
  <si>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</si>
  <si>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</si>
  <si>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</si>
  <si>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</si>
  <si>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</si>
  <si>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</si>
  <si>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</si>
  <si>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</si>
  <si>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</si>
  <si>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</si>
  <si>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</si>
  <si>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</si>
  <si>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</si>
  <si>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</si>
  <si>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</si>
  <si>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 кредитных организаций в валюте Российской Федерации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</si>
  <si>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</si>
  <si>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</si>
  <si>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</si>
  <si>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</si>
  <si>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</si>
  <si>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</si>
  <si>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</si>
  <si>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</si>
  <si>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</si>
  <si>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</si>
  <si>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</si>
  <si>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</si>
  <si>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</si>
  <si>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</si>
  <si>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</si>
  <si>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</si>
  <si>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</si>
  <si>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</si>
  <si>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</si>
  <si>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</si>
  <si>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</si>
  <si>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</si>
  <si>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</si>
  <si>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</si>
  <si>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</si>
  <si>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</si>
  <si>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</si>
  <si>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</si>
  <si>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</si>
  <si>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</si>
  <si>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</si>
  <si>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</si>
  <si>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</si>
  <si>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</si>
  <si>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</si>
  <si>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</si>
  <si>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</si>
  <si>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</si>
  <si>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</si>
  <si>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</si>
  <si>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</si>
  <si>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</si>
  <si>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</si>
  <si>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</si>
  <si>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</si>
  <si>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</si>
  <si>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</si>
  <si>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</si>
  <si>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</si>
  <si>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</si>
  <si>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</si>
  <si>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</si>
  <si>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</si>
  <si>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от ________________ № _____</t>
  </si>
  <si>
    <t>2012 год              ( руб.)</t>
  </si>
  <si>
    <t>2013 год              ( руб.)</t>
  </si>
  <si>
    <t>на плановый период 2012 и 2013 годов</t>
  </si>
  <si>
    <t>уточнение</t>
  </si>
  <si>
    <t>Приложение 17</t>
  </si>
  <si>
    <t xml:space="preserve">финансирования дефицита областного бюджета </t>
  </si>
  <si>
    <t xml:space="preserve">ИТОГО 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</si>
</sst>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3" fontId="3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1" t="s">
        <v>70</v>
      </c>
      <c r="B2" s="51"/>
      <c r="C2" s="51"/>
    </row>
    <row r="3" spans="1:3" ht="15.75">
      <c r="A3" s="51" t="s">
        <v>62</v>
      </c>
      <c r="B3" s="51"/>
      <c r="C3" s="51"/>
    </row>
    <row r="4" spans="1:3" ht="15.75">
      <c r="A4" s="51" t="s">
        <v>63</v>
      </c>
      <c r="B4" s="51"/>
      <c r="C4" s="51"/>
    </row>
    <row r="5" spans="1:3">
      <c r="A5" s="1"/>
      <c r="C5" s="1"/>
    </row>
    <row r="6" spans="1:3">
      <c r="A6" s="1"/>
      <c r="B6" s="1"/>
      <c r="C6" s="1"/>
    </row>
    <row r="7" spans="1:3" ht="18.75">
      <c r="A7" s="50" t="s">
        <v>21</v>
      </c>
      <c r="B7" s="50"/>
      <c r="C7" s="50"/>
    </row>
    <row r="8" spans="1:3" ht="18.75">
      <c r="A8" s="50" t="s">
        <v>67</v>
      </c>
      <c r="B8" s="50"/>
      <c r="C8" s="50"/>
    </row>
    <row r="9" spans="1:3" ht="18.75">
      <c r="A9" s="50" t="s">
        <v>69</v>
      </c>
      <c r="B9" s="50"/>
      <c r="C9" s="50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61"/>
  <sheetViews>
    <sheetView tabSelected="1" view="pageBreakPreview" topLeftCell="A43" zoomScaleNormal="100" zoomScaleSheetLayoutView="100" workbookViewId="0">
      <selection activeCell="E63" sqref="E63:H67"/>
    </sheetView>
  </sheetViews>
  <sheetFormatPr defaultRowHeight="12.75"/>
  <cols>
    <col min="1" max="1" width="27.85546875" style="2" customWidth="1"/>
    <col min="2" max="2" width="53" style="2" customWidth="1"/>
    <col min="3" max="4" width="15.28515625" style="25" hidden="1" customWidth="1"/>
    <col min="5" max="5" width="15.28515625" style="25" customWidth="1"/>
    <col min="6" max="7" width="15.5703125" style="2" hidden="1" customWidth="1"/>
    <col min="8" max="8" width="15.5703125" style="2" customWidth="1"/>
    <col min="9" max="16384" width="9.140625" style="2"/>
  </cols>
  <sheetData>
    <row r="1" spans="1:8" ht="15.75">
      <c r="A1" s="51" t="s">
        <v>140</v>
      </c>
      <c r="B1" s="51"/>
      <c r="C1" s="51"/>
      <c r="D1" s="51"/>
      <c r="E1" s="51"/>
      <c r="F1" s="51"/>
      <c r="G1" s="51"/>
      <c r="H1" s="51"/>
    </row>
    <row r="2" spans="1:8" ht="15.75">
      <c r="A2" s="51" t="s">
        <v>62</v>
      </c>
      <c r="B2" s="51"/>
      <c r="C2" s="51"/>
      <c r="D2" s="51"/>
      <c r="E2" s="51"/>
      <c r="F2" s="51"/>
      <c r="G2" s="51"/>
      <c r="H2" s="51"/>
    </row>
    <row r="3" spans="1:8" ht="15.75">
      <c r="A3" s="51" t="s">
        <v>135</v>
      </c>
      <c r="B3" s="51"/>
      <c r="C3" s="51"/>
      <c r="D3" s="51"/>
      <c r="E3" s="51"/>
      <c r="F3" s="51"/>
      <c r="G3" s="51"/>
      <c r="H3" s="51"/>
    </row>
    <row r="4" spans="1:8" ht="15.75">
      <c r="A4" s="46"/>
      <c r="B4" s="46"/>
      <c r="C4" s="46"/>
      <c r="D4" s="46"/>
      <c r="E4" s="46"/>
    </row>
    <row r="5" spans="1:8" ht="18.75">
      <c r="A5" s="50" t="s">
        <v>21</v>
      </c>
      <c r="B5" s="50"/>
      <c r="C5" s="50"/>
      <c r="D5" s="50"/>
      <c r="E5" s="50"/>
      <c r="F5" s="50"/>
      <c r="G5" s="50"/>
      <c r="H5" s="50"/>
    </row>
    <row r="6" spans="1:8" ht="18" customHeight="1">
      <c r="A6" s="50" t="s">
        <v>141</v>
      </c>
      <c r="B6" s="50"/>
      <c r="C6" s="50"/>
      <c r="D6" s="50"/>
      <c r="E6" s="50"/>
      <c r="F6" s="50"/>
      <c r="G6" s="50"/>
      <c r="H6" s="50"/>
    </row>
    <row r="7" spans="1:8" ht="18.75">
      <c r="A7" s="50" t="s">
        <v>138</v>
      </c>
      <c r="B7" s="50"/>
      <c r="C7" s="50"/>
      <c r="D7" s="50"/>
      <c r="E7" s="50"/>
      <c r="F7" s="50"/>
      <c r="G7" s="50"/>
      <c r="H7" s="50"/>
    </row>
    <row r="8" spans="1:8" ht="18.75">
      <c r="A8" s="52"/>
      <c r="B8" s="52"/>
    </row>
    <row r="9" spans="1:8" ht="42.75" customHeight="1">
      <c r="A9" s="33" t="s">
        <v>5</v>
      </c>
      <c r="B9" s="33" t="s">
        <v>20</v>
      </c>
      <c r="C9" s="22" t="s">
        <v>136</v>
      </c>
      <c r="D9" s="22" t="s">
        <v>139</v>
      </c>
      <c r="E9" s="22" t="s">
        <v>136</v>
      </c>
      <c r="F9" s="22" t="s">
        <v>137</v>
      </c>
      <c r="G9" s="22" t="s">
        <v>139</v>
      </c>
      <c r="H9" s="22" t="s">
        <v>137</v>
      </c>
    </row>
    <row r="10" spans="1:8" ht="47.25">
      <c r="A10" s="26" t="s">
        <v>22</v>
      </c>
      <c r="B10" s="30" t="s">
        <v>71</v>
      </c>
      <c r="C10" s="27">
        <f>C11-C13</f>
        <v>1950000000</v>
      </c>
      <c r="D10" s="27">
        <f>D11-D13</f>
        <v>0</v>
      </c>
      <c r="E10" s="27">
        <f>C10+D10</f>
        <v>1950000000</v>
      </c>
      <c r="F10" s="27">
        <f>F11-F13</f>
        <v>500000000</v>
      </c>
      <c r="G10" s="27">
        <f>G11-G13</f>
        <v>0</v>
      </c>
      <c r="H10" s="27">
        <f>F10+G10</f>
        <v>500000000</v>
      </c>
    </row>
    <row r="11" spans="1:8" ht="47.25">
      <c r="A11" s="26" t="s">
        <v>23</v>
      </c>
      <c r="B11" s="30" t="s">
        <v>72</v>
      </c>
      <c r="C11" s="27">
        <f>C12</f>
        <v>3000000000</v>
      </c>
      <c r="D11" s="27">
        <f>D12</f>
        <v>0</v>
      </c>
      <c r="E11" s="27">
        <f t="shared" ref="E11:E49" si="0">C11+D11</f>
        <v>3000000000</v>
      </c>
      <c r="F11" s="27">
        <f>F12</f>
        <v>3500000000</v>
      </c>
      <c r="G11" s="27">
        <f>G12</f>
        <v>0</v>
      </c>
      <c r="H11" s="27">
        <f t="shared" ref="H11:H48" si="1">F11+G11</f>
        <v>3500000000</v>
      </c>
    </row>
    <row r="12" spans="1:8" ht="48" customHeight="1">
      <c r="A12" s="24" t="s">
        <v>7</v>
      </c>
      <c r="B12" s="31" t="s">
        <v>93</v>
      </c>
      <c r="C12" s="23">
        <v>3000000000</v>
      </c>
      <c r="D12" s="23"/>
      <c r="E12" s="23">
        <f t="shared" si="0"/>
        <v>3000000000</v>
      </c>
      <c r="F12" s="23">
        <v>3500000000</v>
      </c>
      <c r="G12" s="23"/>
      <c r="H12" s="23">
        <f t="shared" si="1"/>
        <v>3500000000</v>
      </c>
    </row>
    <row r="13" spans="1:8" ht="47.25">
      <c r="A13" s="26" t="s">
        <v>24</v>
      </c>
      <c r="B13" s="30" t="s">
        <v>106</v>
      </c>
      <c r="C13" s="27">
        <f>C14</f>
        <v>1050000000</v>
      </c>
      <c r="D13" s="27">
        <f>D14</f>
        <v>0</v>
      </c>
      <c r="E13" s="27">
        <f t="shared" si="0"/>
        <v>1050000000</v>
      </c>
      <c r="F13" s="27">
        <f>F14</f>
        <v>3000000000</v>
      </c>
      <c r="G13" s="27">
        <f>G14</f>
        <v>0</v>
      </c>
      <c r="H13" s="27">
        <f t="shared" si="1"/>
        <v>3000000000</v>
      </c>
    </row>
    <row r="14" spans="1:8" ht="47.25" customHeight="1">
      <c r="A14" s="24" t="s">
        <v>8</v>
      </c>
      <c r="B14" s="31" t="s">
        <v>94</v>
      </c>
      <c r="C14" s="23">
        <v>1050000000</v>
      </c>
      <c r="D14" s="23"/>
      <c r="E14" s="23">
        <f t="shared" si="0"/>
        <v>1050000000</v>
      </c>
      <c r="F14" s="23">
        <v>3000000000</v>
      </c>
      <c r="G14" s="23"/>
      <c r="H14" s="23">
        <f t="shared" si="1"/>
        <v>3000000000</v>
      </c>
    </row>
    <row r="15" spans="1:8" ht="31.5">
      <c r="A15" s="26" t="s">
        <v>73</v>
      </c>
      <c r="B15" s="30" t="s">
        <v>74</v>
      </c>
      <c r="C15" s="27">
        <f>C16-C18</f>
        <v>-1250000000</v>
      </c>
      <c r="D15" s="27">
        <f>D16-D18</f>
        <v>230000000</v>
      </c>
      <c r="E15" s="27">
        <f t="shared" si="0"/>
        <v>-1020000000</v>
      </c>
      <c r="F15" s="27">
        <f>F16-F18</f>
        <v>-350000000</v>
      </c>
      <c r="G15" s="27">
        <f>G16-G18</f>
        <v>358080000</v>
      </c>
      <c r="H15" s="27">
        <f t="shared" si="1"/>
        <v>8080000</v>
      </c>
    </row>
    <row r="16" spans="1:8" ht="31.5">
      <c r="A16" s="26" t="s">
        <v>75</v>
      </c>
      <c r="B16" s="30" t="s">
        <v>76</v>
      </c>
      <c r="C16" s="27">
        <f>C17</f>
        <v>4750000000</v>
      </c>
      <c r="D16" s="27">
        <f>D17</f>
        <v>230000000</v>
      </c>
      <c r="E16" s="27">
        <f t="shared" si="0"/>
        <v>4980000000</v>
      </c>
      <c r="F16" s="27">
        <f>F17</f>
        <v>4400000000</v>
      </c>
      <c r="G16" s="27">
        <f>G17</f>
        <v>358080000</v>
      </c>
      <c r="H16" s="27">
        <f t="shared" si="1"/>
        <v>4758080000</v>
      </c>
    </row>
    <row r="17" spans="1:8" ht="47.25">
      <c r="A17" s="24" t="s">
        <v>77</v>
      </c>
      <c r="B17" s="29" t="s">
        <v>108</v>
      </c>
      <c r="C17" s="23">
        <v>4750000000</v>
      </c>
      <c r="D17" s="23">
        <v>230000000</v>
      </c>
      <c r="E17" s="23">
        <f t="shared" si="0"/>
        <v>4980000000</v>
      </c>
      <c r="F17" s="23">
        <v>4400000000</v>
      </c>
      <c r="G17" s="23">
        <v>358080000</v>
      </c>
      <c r="H17" s="23">
        <f t="shared" si="1"/>
        <v>4758080000</v>
      </c>
    </row>
    <row r="18" spans="1:8" ht="30.75" customHeight="1">
      <c r="A18" s="26" t="s">
        <v>78</v>
      </c>
      <c r="B18" s="32" t="s">
        <v>79</v>
      </c>
      <c r="C18" s="27">
        <f>C19</f>
        <v>6000000000</v>
      </c>
      <c r="D18" s="27">
        <f>D19</f>
        <v>0</v>
      </c>
      <c r="E18" s="27">
        <f t="shared" si="0"/>
        <v>6000000000</v>
      </c>
      <c r="F18" s="27">
        <f>F19</f>
        <v>4750000000</v>
      </c>
      <c r="G18" s="27">
        <f>G19</f>
        <v>0</v>
      </c>
      <c r="H18" s="27">
        <f t="shared" si="1"/>
        <v>4750000000</v>
      </c>
    </row>
    <row r="19" spans="1:8" ht="47.25">
      <c r="A19" s="24" t="s">
        <v>80</v>
      </c>
      <c r="B19" s="31" t="s">
        <v>81</v>
      </c>
      <c r="C19" s="23">
        <v>6000000000</v>
      </c>
      <c r="D19" s="23"/>
      <c r="E19" s="23">
        <f t="shared" si="0"/>
        <v>6000000000</v>
      </c>
      <c r="F19" s="23">
        <v>4750000000</v>
      </c>
      <c r="G19" s="23"/>
      <c r="H19" s="23">
        <f t="shared" si="1"/>
        <v>4750000000</v>
      </c>
    </row>
    <row r="20" spans="1:8" ht="31.5">
      <c r="A20" s="26" t="s">
        <v>82</v>
      </c>
      <c r="B20" s="30" t="s">
        <v>112</v>
      </c>
      <c r="C20" s="27">
        <f>C21-C23</f>
        <v>-763287100</v>
      </c>
      <c r="D20" s="27">
        <f>D21-D23</f>
        <v>-230000000</v>
      </c>
      <c r="E20" s="27">
        <f t="shared" si="0"/>
        <v>-993287100</v>
      </c>
      <c r="F20" s="27">
        <f>F21-F23</f>
        <v>-150000000</v>
      </c>
      <c r="G20" s="27">
        <f>G21-G23</f>
        <v>-358080000</v>
      </c>
      <c r="H20" s="27">
        <f t="shared" si="1"/>
        <v>-508080000</v>
      </c>
    </row>
    <row r="21" spans="1:8" ht="47.25">
      <c r="A21" s="26" t="s">
        <v>113</v>
      </c>
      <c r="B21" s="30" t="s">
        <v>114</v>
      </c>
      <c r="C21" s="27">
        <f>C22</f>
        <v>264228000</v>
      </c>
      <c r="D21" s="27">
        <f>D22</f>
        <v>8720000</v>
      </c>
      <c r="E21" s="27">
        <f t="shared" si="0"/>
        <v>272948000</v>
      </c>
      <c r="F21" s="27"/>
      <c r="G21" s="27">
        <f>G22</f>
        <v>0</v>
      </c>
      <c r="H21" s="27"/>
    </row>
    <row r="22" spans="1:8" ht="63">
      <c r="A22" s="24" t="s">
        <v>115</v>
      </c>
      <c r="B22" s="31" t="s">
        <v>116</v>
      </c>
      <c r="C22" s="34">
        <v>264228000</v>
      </c>
      <c r="D22" s="34">
        <v>8720000</v>
      </c>
      <c r="E22" s="34">
        <f t="shared" si="0"/>
        <v>272948000</v>
      </c>
      <c r="F22" s="34"/>
      <c r="G22" s="34"/>
      <c r="H22" s="34"/>
    </row>
    <row r="23" spans="1:8" ht="46.5" customHeight="1">
      <c r="A23" s="26" t="s">
        <v>83</v>
      </c>
      <c r="B23" s="30" t="s">
        <v>84</v>
      </c>
      <c r="C23" s="27">
        <f>C24</f>
        <v>1027515100</v>
      </c>
      <c r="D23" s="27">
        <f>D24</f>
        <v>238720000</v>
      </c>
      <c r="E23" s="27">
        <f t="shared" si="0"/>
        <v>1266235100</v>
      </c>
      <c r="F23" s="27">
        <f>F24</f>
        <v>150000000</v>
      </c>
      <c r="G23" s="27">
        <f>G24</f>
        <v>358080000</v>
      </c>
      <c r="H23" s="27">
        <f t="shared" si="1"/>
        <v>508080000</v>
      </c>
    </row>
    <row r="24" spans="1:8" ht="63">
      <c r="A24" s="24" t="s">
        <v>85</v>
      </c>
      <c r="B24" s="29" t="s">
        <v>86</v>
      </c>
      <c r="C24" s="23">
        <v>1027515100</v>
      </c>
      <c r="D24" s="23">
        <v>238720000</v>
      </c>
      <c r="E24" s="23">
        <f t="shared" si="0"/>
        <v>1266235100</v>
      </c>
      <c r="F24" s="23">
        <v>150000000</v>
      </c>
      <c r="G24" s="23">
        <v>358080000</v>
      </c>
      <c r="H24" s="23">
        <f t="shared" si="1"/>
        <v>508080000</v>
      </c>
    </row>
    <row r="25" spans="1:8" ht="47.25" hidden="1">
      <c r="A25" s="24"/>
      <c r="B25" s="32" t="s">
        <v>0</v>
      </c>
      <c r="C25" s="28">
        <v>0</v>
      </c>
      <c r="D25" s="28">
        <v>0</v>
      </c>
      <c r="E25" s="28">
        <f t="shared" si="0"/>
        <v>0</v>
      </c>
      <c r="F25" s="28">
        <v>0</v>
      </c>
      <c r="G25" s="28">
        <v>0</v>
      </c>
      <c r="H25" s="28">
        <f t="shared" si="1"/>
        <v>0</v>
      </c>
    </row>
    <row r="26" spans="1:8" ht="47.25" hidden="1">
      <c r="A26" s="24"/>
      <c r="B26" s="29" t="s">
        <v>1</v>
      </c>
      <c r="C26" s="28">
        <v>0</v>
      </c>
      <c r="D26" s="28">
        <v>0</v>
      </c>
      <c r="E26" s="28">
        <f t="shared" si="0"/>
        <v>0</v>
      </c>
      <c r="F26" s="28">
        <v>0</v>
      </c>
      <c r="G26" s="28">
        <v>0</v>
      </c>
      <c r="H26" s="28">
        <f t="shared" si="1"/>
        <v>0</v>
      </c>
    </row>
    <row r="27" spans="1:8" ht="31.5" hidden="1">
      <c r="A27" s="24"/>
      <c r="B27" s="29" t="s">
        <v>2</v>
      </c>
      <c r="C27" s="28">
        <v>0</v>
      </c>
      <c r="D27" s="28">
        <v>0</v>
      </c>
      <c r="E27" s="28">
        <f t="shared" si="0"/>
        <v>0</v>
      </c>
      <c r="F27" s="28">
        <v>0</v>
      </c>
      <c r="G27" s="28">
        <v>0</v>
      </c>
      <c r="H27" s="28">
        <f t="shared" si="1"/>
        <v>0</v>
      </c>
    </row>
    <row r="28" spans="1:8" s="41" customFormat="1" ht="31.5" hidden="1">
      <c r="A28" s="38" t="s">
        <v>64</v>
      </c>
      <c r="B28" s="39" t="s">
        <v>68</v>
      </c>
      <c r="C28" s="40">
        <v>0</v>
      </c>
      <c r="D28" s="40">
        <v>0</v>
      </c>
      <c r="E28" s="40">
        <f t="shared" si="0"/>
        <v>0</v>
      </c>
      <c r="F28" s="40">
        <v>0</v>
      </c>
      <c r="G28" s="40">
        <v>0</v>
      </c>
      <c r="H28" s="40">
        <f t="shared" si="1"/>
        <v>0</v>
      </c>
    </row>
    <row r="29" spans="1:8" s="41" customFormat="1" ht="31.5" hidden="1">
      <c r="A29" s="42" t="s">
        <v>65</v>
      </c>
      <c r="B29" s="43" t="s">
        <v>66</v>
      </c>
      <c r="C29" s="44">
        <v>0</v>
      </c>
      <c r="D29" s="44">
        <v>0</v>
      </c>
      <c r="E29" s="44">
        <f t="shared" si="0"/>
        <v>0</v>
      </c>
      <c r="F29" s="44">
        <v>0</v>
      </c>
      <c r="G29" s="44">
        <v>0</v>
      </c>
      <c r="H29" s="44">
        <f t="shared" si="1"/>
        <v>0</v>
      </c>
    </row>
    <row r="30" spans="1:8" ht="47.25" hidden="1">
      <c r="A30" s="26" t="s">
        <v>87</v>
      </c>
      <c r="B30" s="30" t="s">
        <v>29</v>
      </c>
      <c r="C30" s="27">
        <f>C31</f>
        <v>0</v>
      </c>
      <c r="D30" s="27">
        <f>D31</f>
        <v>0</v>
      </c>
      <c r="E30" s="27">
        <f t="shared" si="0"/>
        <v>0</v>
      </c>
      <c r="F30" s="27">
        <f>F31</f>
        <v>0</v>
      </c>
      <c r="G30" s="27">
        <f>G31</f>
        <v>0</v>
      </c>
      <c r="H30" s="27">
        <f t="shared" si="1"/>
        <v>0</v>
      </c>
    </row>
    <row r="31" spans="1:8" ht="47.25" hidden="1">
      <c r="A31" s="24" t="s">
        <v>117</v>
      </c>
      <c r="B31" s="31" t="s">
        <v>122</v>
      </c>
      <c r="C31" s="23"/>
      <c r="D31" s="23"/>
      <c r="E31" s="23">
        <f t="shared" si="0"/>
        <v>0</v>
      </c>
      <c r="F31" s="23"/>
      <c r="G31" s="23"/>
      <c r="H31" s="23">
        <f t="shared" si="1"/>
        <v>0</v>
      </c>
    </row>
    <row r="32" spans="1:8" ht="49.5" hidden="1" customHeight="1">
      <c r="A32" s="26" t="s">
        <v>47</v>
      </c>
      <c r="B32" s="37" t="s">
        <v>32</v>
      </c>
      <c r="C32" s="27">
        <v>0</v>
      </c>
      <c r="D32" s="27">
        <v>0</v>
      </c>
      <c r="E32" s="27">
        <f t="shared" si="0"/>
        <v>0</v>
      </c>
      <c r="F32" s="27">
        <v>0</v>
      </c>
      <c r="G32" s="27">
        <v>0</v>
      </c>
      <c r="H32" s="27">
        <f t="shared" si="1"/>
        <v>0</v>
      </c>
    </row>
    <row r="33" spans="1:8" ht="47.25" hidden="1">
      <c r="A33" s="24" t="s">
        <v>48</v>
      </c>
      <c r="B33" s="31" t="s">
        <v>55</v>
      </c>
      <c r="C33" s="28">
        <v>0</v>
      </c>
      <c r="D33" s="28">
        <v>0</v>
      </c>
      <c r="E33" s="28">
        <f t="shared" si="0"/>
        <v>0</v>
      </c>
      <c r="F33" s="28">
        <v>0</v>
      </c>
      <c r="G33" s="28">
        <v>0</v>
      </c>
      <c r="H33" s="28">
        <f t="shared" si="1"/>
        <v>0</v>
      </c>
    </row>
    <row r="34" spans="1:8" ht="31.5">
      <c r="A34" s="26" t="s">
        <v>88</v>
      </c>
      <c r="B34" s="30" t="s">
        <v>107</v>
      </c>
      <c r="C34" s="36">
        <f>C39-C35</f>
        <v>545000000</v>
      </c>
      <c r="D34" s="36">
        <f>D39-D35</f>
        <v>0</v>
      </c>
      <c r="E34" s="36">
        <f t="shared" si="0"/>
        <v>545000000</v>
      </c>
      <c r="F34" s="36">
        <f>F39-F35</f>
        <v>0</v>
      </c>
      <c r="G34" s="36">
        <f>G39-G35</f>
        <v>0</v>
      </c>
      <c r="H34" s="36">
        <f t="shared" si="1"/>
        <v>0</v>
      </c>
    </row>
    <row r="35" spans="1:8" ht="31.5">
      <c r="A35" s="26" t="s">
        <v>90</v>
      </c>
      <c r="B35" s="30" t="s">
        <v>99</v>
      </c>
      <c r="C35" s="27">
        <f>C36+C37+C38</f>
        <v>400000000</v>
      </c>
      <c r="D35" s="27">
        <f>D36+D37+D38</f>
        <v>0</v>
      </c>
      <c r="E35" s="27">
        <f t="shared" si="0"/>
        <v>400000000</v>
      </c>
      <c r="F35" s="27">
        <f>F36+F37+F38</f>
        <v>400000000</v>
      </c>
      <c r="G35" s="27">
        <f>G36+G37+G38</f>
        <v>0</v>
      </c>
      <c r="H35" s="27">
        <f t="shared" si="1"/>
        <v>400000000</v>
      </c>
    </row>
    <row r="36" spans="1:8" s="45" customFormat="1" ht="63" hidden="1">
      <c r="A36" s="24" t="s">
        <v>100</v>
      </c>
      <c r="B36" s="31" t="s">
        <v>101</v>
      </c>
      <c r="C36" s="23"/>
      <c r="D36" s="23"/>
      <c r="E36" s="23">
        <f t="shared" si="0"/>
        <v>0</v>
      </c>
      <c r="F36" s="23"/>
      <c r="G36" s="23"/>
      <c r="H36" s="23">
        <f t="shared" si="1"/>
        <v>0</v>
      </c>
    </row>
    <row r="37" spans="1:8" ht="78.75">
      <c r="A37" s="24" t="s">
        <v>104</v>
      </c>
      <c r="B37" s="31" t="s">
        <v>121</v>
      </c>
      <c r="C37" s="23">
        <v>100000000</v>
      </c>
      <c r="D37" s="23"/>
      <c r="E37" s="23">
        <f t="shared" si="0"/>
        <v>100000000</v>
      </c>
      <c r="F37" s="23">
        <v>100000000</v>
      </c>
      <c r="G37" s="23"/>
      <c r="H37" s="23">
        <f t="shared" si="1"/>
        <v>100000000</v>
      </c>
    </row>
    <row r="38" spans="1:8" s="25" customFormat="1" ht="78.75">
      <c r="A38" s="24" t="s">
        <v>109</v>
      </c>
      <c r="B38" s="31" t="s">
        <v>120</v>
      </c>
      <c r="C38" s="23">
        <v>300000000</v>
      </c>
      <c r="D38" s="23"/>
      <c r="E38" s="23">
        <f t="shared" si="0"/>
        <v>300000000</v>
      </c>
      <c r="F38" s="23">
        <v>300000000</v>
      </c>
      <c r="G38" s="23"/>
      <c r="H38" s="23">
        <f t="shared" si="1"/>
        <v>300000000</v>
      </c>
    </row>
    <row r="39" spans="1:8" ht="31.5" customHeight="1">
      <c r="A39" s="26" t="s">
        <v>89</v>
      </c>
      <c r="B39" s="30" t="s">
        <v>111</v>
      </c>
      <c r="C39" s="27">
        <f>SUM(C40:C44)</f>
        <v>945000000</v>
      </c>
      <c r="D39" s="27">
        <f>SUM(D40:D44)</f>
        <v>0</v>
      </c>
      <c r="E39" s="27">
        <f t="shared" si="0"/>
        <v>945000000</v>
      </c>
      <c r="F39" s="27">
        <f>SUM(F40:F44)</f>
        <v>400000000</v>
      </c>
      <c r="G39" s="27">
        <f>SUM(G40:G44)</f>
        <v>0</v>
      </c>
      <c r="H39" s="27">
        <f t="shared" si="1"/>
        <v>400000000</v>
      </c>
    </row>
    <row r="40" spans="1:8" ht="62.25" hidden="1" customHeight="1">
      <c r="A40" s="24" t="s">
        <v>127</v>
      </c>
      <c r="B40" s="31" t="s">
        <v>128</v>
      </c>
      <c r="C40" s="23"/>
      <c r="D40" s="23"/>
      <c r="E40" s="23">
        <f t="shared" si="0"/>
        <v>0</v>
      </c>
      <c r="F40" s="23"/>
      <c r="G40" s="23"/>
      <c r="H40" s="23">
        <f t="shared" si="1"/>
        <v>0</v>
      </c>
    </row>
    <row r="41" spans="1:8" ht="80.25" hidden="1" customHeight="1">
      <c r="A41" s="24" t="s">
        <v>129</v>
      </c>
      <c r="B41" s="31" t="s">
        <v>134</v>
      </c>
      <c r="C41" s="23"/>
      <c r="D41" s="23"/>
      <c r="E41" s="23">
        <f t="shared" si="0"/>
        <v>0</v>
      </c>
      <c r="F41" s="23"/>
      <c r="G41" s="23"/>
      <c r="H41" s="23">
        <f t="shared" si="1"/>
        <v>0</v>
      </c>
    </row>
    <row r="42" spans="1:8" s="25" customFormat="1" ht="50.25" hidden="1" customHeight="1">
      <c r="A42" s="24" t="s">
        <v>102</v>
      </c>
      <c r="B42" s="31" t="s">
        <v>103</v>
      </c>
      <c r="C42" s="23"/>
      <c r="D42" s="23"/>
      <c r="E42" s="23">
        <f t="shared" si="0"/>
        <v>0</v>
      </c>
      <c r="F42" s="23"/>
      <c r="G42" s="23"/>
      <c r="H42" s="23">
        <f t="shared" si="1"/>
        <v>0</v>
      </c>
    </row>
    <row r="43" spans="1:8" ht="78.75">
      <c r="A43" s="24" t="s">
        <v>105</v>
      </c>
      <c r="B43" s="31" t="s">
        <v>118</v>
      </c>
      <c r="C43" s="23">
        <v>100000000</v>
      </c>
      <c r="D43" s="23"/>
      <c r="E43" s="23">
        <f t="shared" si="0"/>
        <v>100000000</v>
      </c>
      <c r="F43" s="23">
        <v>100000000</v>
      </c>
      <c r="G43" s="23"/>
      <c r="H43" s="23">
        <f t="shared" si="1"/>
        <v>100000000</v>
      </c>
    </row>
    <row r="44" spans="1:8" s="25" customFormat="1" ht="78.75">
      <c r="A44" s="24" t="s">
        <v>110</v>
      </c>
      <c r="B44" s="31" t="s">
        <v>119</v>
      </c>
      <c r="C44" s="49">
        <v>845000000</v>
      </c>
      <c r="D44" s="49"/>
      <c r="E44" s="49">
        <f t="shared" si="0"/>
        <v>845000000</v>
      </c>
      <c r="F44" s="23">
        <v>300000000</v>
      </c>
      <c r="G44" s="23"/>
      <c r="H44" s="23">
        <f t="shared" si="1"/>
        <v>300000000</v>
      </c>
    </row>
    <row r="45" spans="1:8" s="21" customFormat="1" ht="31.5">
      <c r="A45" s="26" t="s">
        <v>91</v>
      </c>
      <c r="B45" s="32" t="s">
        <v>92</v>
      </c>
      <c r="C45" s="27">
        <f>C47-C46</f>
        <v>0</v>
      </c>
      <c r="D45" s="27">
        <f>D47-D46</f>
        <v>0</v>
      </c>
      <c r="E45" s="27">
        <f t="shared" si="0"/>
        <v>0</v>
      </c>
      <c r="F45" s="27">
        <f>F47-F46</f>
        <v>0</v>
      </c>
      <c r="G45" s="27">
        <f>G47-G46</f>
        <v>0</v>
      </c>
      <c r="H45" s="27">
        <f t="shared" si="1"/>
        <v>0</v>
      </c>
    </row>
    <row r="46" spans="1:8" s="21" customFormat="1" ht="31.5">
      <c r="A46" s="24" t="s">
        <v>95</v>
      </c>
      <c r="B46" s="29" t="s">
        <v>96</v>
      </c>
      <c r="C46" s="23">
        <f>36358682000+C11+C16+C21+C39</f>
        <v>45317910000</v>
      </c>
      <c r="D46" s="23"/>
      <c r="E46" s="23">
        <v>47470772000</v>
      </c>
      <c r="F46" s="23">
        <f>39831799500+F11+F16+F21+F39</f>
        <v>48131799500</v>
      </c>
      <c r="G46" s="23"/>
      <c r="H46" s="23">
        <v>50708459500</v>
      </c>
    </row>
    <row r="47" spans="1:8" s="21" customFormat="1" ht="31.5">
      <c r="A47" s="24" t="s">
        <v>97</v>
      </c>
      <c r="B47" s="29" t="s">
        <v>98</v>
      </c>
      <c r="C47" s="23">
        <f>36840394900+C13+C18+C23+C35</f>
        <v>45317910000</v>
      </c>
      <c r="D47" s="23"/>
      <c r="E47" s="23">
        <v>47470772000</v>
      </c>
      <c r="F47" s="23">
        <f>39831799500+F13+F18+F23+F35</f>
        <v>48131799500</v>
      </c>
      <c r="G47" s="23"/>
      <c r="H47" s="23">
        <v>50708459500</v>
      </c>
    </row>
    <row r="48" spans="1:8" ht="15.75" hidden="1">
      <c r="A48" s="24"/>
      <c r="B48" s="31"/>
      <c r="C48" s="24">
        <v>0</v>
      </c>
      <c r="D48" s="24">
        <v>0</v>
      </c>
      <c r="E48" s="24">
        <f t="shared" si="0"/>
        <v>0</v>
      </c>
      <c r="F48" s="24">
        <v>0</v>
      </c>
      <c r="G48" s="24">
        <v>0</v>
      </c>
      <c r="H48" s="24">
        <f t="shared" si="1"/>
        <v>0</v>
      </c>
    </row>
    <row r="49" spans="1:8" ht="16.5" customHeight="1">
      <c r="A49" s="24"/>
      <c r="B49" s="30" t="s">
        <v>142</v>
      </c>
      <c r="C49" s="27">
        <f>C10+C15+C20+C30+C34+C45</f>
        <v>481712900</v>
      </c>
      <c r="D49" s="27">
        <f>D10+D15+D20+D30+D34+D45</f>
        <v>0</v>
      </c>
      <c r="E49" s="27">
        <f t="shared" si="0"/>
        <v>481712900</v>
      </c>
      <c r="F49" s="27">
        <f>F10+F15+F20+F30+F34+F45</f>
        <v>0</v>
      </c>
      <c r="G49" s="27">
        <f>G10+G15+G20+G30+G34+G45</f>
        <v>0</v>
      </c>
      <c r="H49" s="27"/>
    </row>
    <row r="50" spans="1:8" ht="15.75">
      <c r="C50" s="48"/>
      <c r="D50" s="48"/>
      <c r="E50" s="48"/>
    </row>
    <row r="51" spans="1:8" ht="12.75" customHeight="1"/>
    <row r="52" spans="1:8" ht="12.75" hidden="1" customHeight="1">
      <c r="B52" s="47" t="s">
        <v>123</v>
      </c>
    </row>
    <row r="53" spans="1:8" ht="12.75" hidden="1" customHeight="1">
      <c r="B53" s="47" t="s">
        <v>124</v>
      </c>
    </row>
    <row r="54" spans="1:8" ht="12.75" hidden="1" customHeight="1">
      <c r="B54" s="47" t="s">
        <v>125</v>
      </c>
    </row>
    <row r="55" spans="1:8" hidden="1">
      <c r="B55" s="47" t="s">
        <v>130</v>
      </c>
      <c r="C55" s="35"/>
      <c r="D55" s="35"/>
      <c r="E55" s="35"/>
    </row>
    <row r="56" spans="1:8" hidden="1">
      <c r="B56" s="47" t="s">
        <v>131</v>
      </c>
      <c r="C56" s="35"/>
      <c r="D56" s="35"/>
      <c r="E56" s="35"/>
    </row>
    <row r="57" spans="1:8" hidden="1">
      <c r="B57" s="47" t="s">
        <v>132</v>
      </c>
    </row>
    <row r="58" spans="1:8" hidden="1">
      <c r="B58" s="2" t="s">
        <v>133</v>
      </c>
    </row>
    <row r="59" spans="1:8" hidden="1"/>
    <row r="60" spans="1:8" hidden="1"/>
    <row r="61" spans="1:8" hidden="1">
      <c r="B61" s="2" t="s">
        <v>126</v>
      </c>
    </row>
  </sheetData>
  <mergeCells count="7">
    <mergeCell ref="A8:B8"/>
    <mergeCell ref="A1:H1"/>
    <mergeCell ref="A2:H2"/>
    <mergeCell ref="A3:H3"/>
    <mergeCell ref="A5:H5"/>
    <mergeCell ref="A6:H6"/>
    <mergeCell ref="A7:H7"/>
  </mergeCells>
  <phoneticPr fontId="0" type="noConversion"/>
  <printOptions horizontalCentered="1"/>
  <pageMargins left="0.78740157480314965" right="0.39370078740157483" top="0.62992125984251968" bottom="0.31496062992125984" header="0.19685039370078741" footer="0.27559055118110237"/>
  <pageSetup paperSize="9" orientation="landscape" r:id="rId1"/>
  <headerFooter differentFirst="1" alignWithMargins="0">
    <oddHeader>&amp;C&amp;P</oddHeader>
  </headerFooter>
  <rowBreaks count="1" manualBreakCount="1">
    <brk id="5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molchanova</cp:lastModifiedBy>
  <cp:lastPrinted>2011-06-15T06:18:59Z</cp:lastPrinted>
  <dcterms:created xsi:type="dcterms:W3CDTF">2002-10-06T09:19:10Z</dcterms:created>
  <dcterms:modified xsi:type="dcterms:W3CDTF">2011-06-17T11:17:38Z</dcterms:modified>
</cp:coreProperties>
</file>