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</definedNames>
  <calcPr calcId="125725" fullCalcOnLoad="1"/>
</workbook>
</file>

<file path=xl/calcChain.xml><?xml version="1.0" encoding="utf-8"?>
<calcChain xmlns="http://schemas.openxmlformats.org/spreadsheetml/2006/main">
  <c r="E12" i="1"/>
  <c r="E11"/>
  <c r="E153"/>
  <c r="E164"/>
  <c r="E159"/>
  <c r="F105"/>
  <c r="F104"/>
  <c r="E158"/>
  <c r="E162"/>
  <c r="E165"/>
  <c r="E166"/>
  <c r="F103"/>
  <c r="F88"/>
  <c r="F153"/>
  <c r="F151"/>
  <c r="F150"/>
  <c r="F149"/>
  <c r="F148"/>
  <c r="F147"/>
  <c r="F145"/>
  <c r="F144"/>
  <c r="F143"/>
  <c r="F142"/>
  <c r="F141"/>
  <c r="F140"/>
  <c r="F139"/>
  <c r="F138"/>
  <c r="F137"/>
  <c r="F136"/>
  <c r="F135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2"/>
  <c r="F101"/>
  <c r="F100"/>
  <c r="F99"/>
  <c r="F98"/>
  <c r="F97"/>
  <c r="F96"/>
  <c r="F95"/>
  <c r="F94"/>
  <c r="F93"/>
  <c r="F92"/>
  <c r="F91"/>
  <c r="F90"/>
  <c r="F89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4"/>
  <c r="F53"/>
  <c r="F49"/>
  <c r="F47"/>
  <c r="F45"/>
  <c r="F44"/>
  <c r="F42"/>
  <c r="F40"/>
  <c r="F38"/>
  <c r="F37"/>
  <c r="F36"/>
  <c r="F34"/>
  <c r="F32"/>
  <c r="F31"/>
  <c r="F30"/>
  <c r="F28"/>
  <c r="F27"/>
  <c r="F25"/>
  <c r="F23"/>
  <c r="F21"/>
  <c r="F20"/>
  <c r="F18"/>
  <c r="F16"/>
  <c r="F14"/>
  <c r="F13"/>
  <c r="F12"/>
  <c r="E148"/>
  <c r="E146"/>
  <c r="F146"/>
  <c r="E134"/>
  <c r="E107"/>
  <c r="E55"/>
  <c r="E52"/>
  <c r="E48"/>
  <c r="F48"/>
  <c r="E46"/>
  <c r="F46"/>
  <c r="E43"/>
  <c r="F43"/>
  <c r="E39"/>
  <c r="F39"/>
  <c r="E35"/>
  <c r="F35"/>
  <c r="E33"/>
  <c r="F33"/>
  <c r="E29"/>
  <c r="F29"/>
  <c r="E24"/>
  <c r="F24"/>
  <c r="E22"/>
  <c r="F22"/>
  <c r="E19"/>
  <c r="F19"/>
  <c r="E17"/>
  <c r="F17"/>
  <c r="E15"/>
  <c r="F15"/>
  <c r="F11"/>
  <c r="E41"/>
  <c r="F41"/>
  <c r="F52"/>
  <c r="E26"/>
  <c r="E10"/>
  <c r="F26"/>
  <c r="F10"/>
  <c r="F134"/>
  <c r="E51"/>
  <c r="E50"/>
  <c r="E152"/>
  <c r="E154"/>
  <c r="F55"/>
  <c r="F51"/>
  <c r="F50"/>
  <c r="F152"/>
  <c r="F154"/>
</calcChain>
</file>

<file path=xl/sharedStrings.xml><?xml version="1.0" encoding="utf-8"?>
<sst xmlns="http://schemas.openxmlformats.org/spreadsheetml/2006/main" count="307" uniqueCount="295">
  <si>
    <t>к Закону Ярославской области</t>
  </si>
  <si>
    <t xml:space="preserve">Прогнозируемые доходы областного бюджета на 2011 год в соответствии 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</si>
  <si>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</si>
  <si>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</si>
  <si>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</si>
  <si>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</si>
  <si>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</si>
  <si>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</si>
  <si>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</si>
  <si>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</si>
  <si>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</si>
  <si>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</si>
  <si>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</si>
  <si>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</si>
  <si>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</si>
  <si>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</si>
  <si>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</si>
  <si>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</si>
  <si>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</si>
  <si>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</si>
  <si>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</si>
  <si>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</si>
  <si>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</si>
  <si>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</si>
  <si>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</si>
  <si>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</si>
  <si>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</si>
  <si>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</si>
  <si>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</si>
  <si>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</si>
  <si>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</si>
  <si>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000 1 11 05010 04 0000 120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</si>
  <si>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</si>
  <si>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</si>
  <si>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</si>
  <si>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</si>
  <si>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</si>
  <si>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</si>
  <si>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</si>
  <si>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</si>
  <si>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</si>
  <si>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</si>
  <si>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Доходы от оказания платных услуг и компенсации затрат государства</t>
  </si>
  <si>
    <t>000 1 13 03020 02 0000 130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</si>
  <si>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</si>
  <si>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</si>
  <si>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</si>
  <si>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</si>
  <si>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</si>
  <si>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</si>
  <si>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</si>
  <si>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</si>
  <si>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</si>
  <si>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</si>
  <si>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</si>
  <si>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</si>
  <si>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</si>
  <si>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</si>
  <si>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</si>
  <si>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</si>
  <si>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</si>
  <si>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</si>
  <si>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</si>
  <si>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</si>
  <si>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</si>
  <si>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</si>
  <si>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</si>
  <si>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</si>
  <si>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</si>
  <si>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Субсидии бюджетам субъектов Российской Федерации на оздоровление детей</t>
  </si>
  <si>
    <t>923 2 02 02008 02 0000 151</t>
  </si>
  <si>
    <t>Субсидии бюджетам субъектов  Российской Федерации на обеспечение жильем молодых семей</t>
  </si>
  <si>
    <t>941 2 02 02009 02 0000 151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</si>
  <si>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</si>
  <si>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поддержку элитного семеноводства</t>
  </si>
  <si>
    <t>906 2 02 02017 02 0000 151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</si>
  <si>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</si>
  <si>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</si>
  <si>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</si>
  <si>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</si>
  <si>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</si>
  <si>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</si>
  <si>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</si>
  <si>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</si>
  <si>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</si>
  <si>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</si>
  <si>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</si>
  <si>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</si>
  <si>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</si>
  <si>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</si>
  <si>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</si>
  <si>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927 2 02 02051 02 0000 151</t>
  </si>
  <si>
    <t>Субсидии бюджетам субъектов Российской Федерации на реализацию федеральных целевых программ</t>
  </si>
  <si>
    <t>924 2 02 02051 02 0000 151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</si>
  <si>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</si>
  <si>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903 2 02 02067 02 0000 151</t>
  </si>
  <si>
    <t>Субсидии бюджетам субъектов Российской Федерации на поощрение лучших учителей</t>
  </si>
  <si>
    <t>902 2 02 02068 02 0000 151</t>
  </si>
  <si>
    <t>Субсидии бюджетам субъектов Российской Федерации на комплектование книжных фондов библиотек муниципальных образований</t>
  </si>
  <si>
    <t>912 2 02 02077 02 0000 151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</si>
  <si>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</si>
  <si>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</si>
  <si>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924 2 02 02077 02 0000 151</t>
  </si>
  <si>
    <t>925 2 02 02077 02 0000 151</t>
  </si>
  <si>
    <t xml:space="preserve"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</si>
  <si>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901 2 02 02093 0000 151</t>
  </si>
  <si>
    <t>901 2 02 02094 02 0000 151</t>
  </si>
  <si>
    <t>927 2 02 02077 02 0000 151</t>
  </si>
  <si>
    <t>9052 2 02 02082 0000 151</t>
  </si>
  <si>
    <t>Субсидии бюджетам субъектов Российской Федерации на компенсацию части затрат на приобретение средств химизации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</si>
  <si>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</si>
  <si>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</si>
  <si>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</si>
  <si>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</si>
  <si>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</si>
  <si>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</si>
  <si>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903 2 02 02104 02 0000 151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</si>
  <si>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</si>
  <si>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</si>
  <si>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</si>
  <si>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образований, в целях реализации мероприятий, направленных на формирование здорового образа жизни, включая сокращение потребления алкоголя и табака</t>
  </si>
  <si>
    <t>927 2 02 02111 02 0000 151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</si>
  <si>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</si>
  <si>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000 2 02 02116 02 0000 151</t>
  </si>
  <si>
    <t>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</si>
  <si>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</si>
  <si>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</si>
  <si>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</si>
  <si>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</si>
  <si>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</si>
  <si>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</si>
  <si>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</si>
  <si>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906 2 02 03007 02 0000 151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</si>
  <si>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</si>
  <si>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</si>
  <si>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</si>
  <si>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</si>
  <si>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</si>
  <si>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</si>
  <si>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</si>
  <si>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</si>
  <si>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</si>
  <si>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</si>
  <si>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</si>
  <si>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</si>
  <si>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</si>
  <si>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</si>
  <si>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</si>
  <si>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902 2 02 03999 02 0000 151</t>
  </si>
  <si>
    <t>Прочие субвенции бюджетам субъектов Российской Федерации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</si>
  <si>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</si>
  <si>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</si>
  <si>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</si>
  <si>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</si>
  <si>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</si>
  <si>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</si>
  <si>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</si>
  <si>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</si>
  <si>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</si>
  <si>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</si>
  <si>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</si>
  <si>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</si>
  <si>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</si>
  <si>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</si>
  <si>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901 2 02 04999 02 0000 151</t>
  </si>
  <si>
    <t>Прочие межбюджетные трансферты, передаваемые бюджетам субъектов Российской Федерации</t>
  </si>
  <si>
    <t>000 2 02 09000 02 0000 151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</si>
  <si>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</si>
  <si>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</si>
  <si>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000 2 03 10001 00 0000 180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</si>
  <si>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</si>
  <si>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</si>
  <si>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</si>
  <si>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</si>
  <si>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</si>
  <si>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</si>
  <si>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</si>
  <si>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</si>
  <si>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</si>
  <si>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000 2 02 02001 02 0000 151</t>
  </si>
  <si>
    <t>000 2 02 02021 02 0000 151</t>
  </si>
  <si>
    <t>000 2 02 02024 02 0000 151</t>
  </si>
  <si>
    <t>000 2 02 02097 02 0000 151</t>
  </si>
  <si>
    <t>000 2 02 03001 02 0000 151</t>
  </si>
  <si>
    <t>000 2 02 03002 02 0000 151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</si>
  <si>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</si>
  <si>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</si>
  <si>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</si>
  <si>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</si>
  <si>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</si>
  <si>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</si>
  <si>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</si>
  <si>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</si>
  <si>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</si>
  <si>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</si>
  <si>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000 2 02 03020 02 0000 151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</si>
  <si>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</si>
  <si>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</si>
  <si>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</si>
  <si>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</si>
  <si>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</si>
  <si>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</si>
  <si>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</si>
  <si>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</si>
  <si>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000 2 02 04005 02 0000 151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</si>
  <si>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</si>
  <si>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</si>
  <si>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2011 год               (руб.)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</si>
  <si>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</si>
  <si>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</si>
  <si>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</si>
  <si>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</si>
  <si>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</si>
  <si>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</si>
  <si>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</si>
  <si>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</si>
  <si>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</si>
  <si>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</si>
  <si>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</si>
  <si>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</si>
  <si>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</si>
  <si>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</si>
  <si>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</si>
  <si>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</si>
  <si>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</si>
  <si>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</si>
  <si>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</si>
  <si>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000 2 02 04001 02 0000 151</t>
  </si>
  <si>
    <t>000 2 02 04002 02 0000 151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</si>
  <si>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</si>
  <si>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</si>
  <si>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000 1 14 06012 04 0000 430</t>
  </si>
  <si>
    <t>000 1 14 06022 02 0000 430</t>
  </si>
  <si>
    <t>уточнение</t>
  </si>
  <si>
    <t>000 2 02 02005 02 0000 151</t>
  </si>
  <si>
    <t>000 2 02 02027 02 0000 151</t>
  </si>
  <si>
    <t>000 2 02 02039 02 0000 151</t>
  </si>
  <si>
    <t>000 2 02 02064 02 0000 151</t>
  </si>
  <si>
    <t>000 2 02 02065 02 0000 151</t>
  </si>
  <si>
    <t>000 2 02 02101 02 0000 151</t>
  </si>
  <si>
    <t>000 2 02 03068 02 0000 151</t>
  </si>
  <si>
    <t>000 2 02 04017 02 0000 151</t>
  </si>
  <si>
    <t>000 2 02 09071 02 0000 151</t>
  </si>
  <si>
    <t>000 2 02 02137 02 0000 151</t>
  </si>
  <si>
    <t>Субсидии бюджетам субъектов Российской Федерации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</si>
  <si>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 xml:space="preserve">Дор.фонд </t>
  </si>
  <si>
    <t>Власть</t>
  </si>
  <si>
    <t>Итого</t>
  </si>
  <si>
    <t>Соцсфера</t>
  </si>
  <si>
    <t>Местная</t>
  </si>
  <si>
    <t>000 2 03 10001 02 0001 180</t>
  </si>
  <si>
    <t xml:space="preserve">Баулина </t>
  </si>
  <si>
    <t>000 2 03 10001 02 0002 180</t>
  </si>
  <si>
    <t>000 2  03 10001 02 0004 180</t>
  </si>
  <si>
    <t>преприн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</si>
  <si>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</si>
  <si>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</si>
  <si>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от __________________ № ____</t>
  </si>
  <si>
    <t>000 2 02 02077 02 0000 151</t>
  </si>
  <si>
    <t xml:space="preserve"> 000 2 02 02085 02 0000 151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</si>
  <si>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</si>
  <si>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</si>
  <si>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АПК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</si>
  <si>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</si>
  <si>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Субвенции бюджетам субъектов Российской Федерации на охрану и использование охотничьих ресурсов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</si>
  <si>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</si>
  <si>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</si>
  <si>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000 02 02103 02 0000 151</t>
  </si>
  <si>
    <t>000 2 02 02032 02 0000 151</t>
  </si>
  <si>
    <t>000 2 02 02037 02 0000 151</t>
  </si>
  <si>
    <t>000 2 02 02047 02 0000 151</t>
  </si>
  <si>
    <t>000 2 02 02054 02 0000 151</t>
  </si>
  <si>
    <t>000 2 02 02067 02 0000 151</t>
  </si>
  <si>
    <t>000 2 02 02074 02 0000 151</t>
  </si>
  <si>
    <t>000 2 02 02127 02 0000 151</t>
  </si>
  <si>
    <t>000 2 02 02128 02 0000 151</t>
  </si>
  <si>
    <t>000 2 02 03069 02 0000 151</t>
  </si>
  <si>
    <t xml:space="preserve">Доходы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</si>
  <si>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</si>
  <si>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</si>
  <si>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</si>
  <si>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</si>
  <si>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</si>
  <si>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</si>
  <si>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Субсидии бюджетам субъектов Российской Федерации на 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</si>
  <si>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Субсидии бюджетам субъектов Российской 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2005 - 2011 годах на срок до 8 лет</t>
  </si>
  <si>
    <t>Субсидии бюджетам субъектов Российской Федерации на закупки диагностических средств и антивирусных препаратов для профилактики, выявления и лечения инфицированных вирусами иммунодефицита человека и гепатитов B и C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</si>
  <si>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</si>
  <si>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Приложение 1</t>
  </si>
  <si>
    <t>000 2 02 02012 02 0000 151</t>
  </si>
  <si>
    <t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</si>
  <si>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000 2 02 02110 02 0000 151</t>
  </si>
  <si>
    <t xml:space="preserve"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 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</si>
  <si>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</si>
  <si>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Безвозмездные  поступления от государственной корпорации Фонд  содействия  реформированию жилищно-коммунального хозяйства</t>
  </si>
</sst>
</file>

<file path=xl/styles.xml><?xml version="1.0" encoding="utf-8"?>
<styleSheet xmlns="http://schemas.openxmlformats.org/spreadsheetml/2006/main">
  <fonts count="7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3" fontId="5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right" vertical="top" wrapText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7"/>
  <sheetViews>
    <sheetView tabSelected="1" view="pageBreakPreview" topLeftCell="B150" zoomScaleNormal="100" zoomScaleSheetLayoutView="100" workbookViewId="0">
      <selection activeCell="C149" sqref="C149"/>
    </sheetView>
  </sheetViews>
  <sheetFormatPr defaultRowHeight="15.75"/>
  <cols>
    <col min="1" max="1" width="6.5703125" style="5" hidden="1" customWidth="1"/>
    <col min="2" max="2" width="28.28515625" style="1" customWidth="1"/>
    <col min="3" max="3" width="46.5703125" style="25" customWidth="1"/>
    <col min="4" max="4" width="16.42578125" style="5" hidden="1" customWidth="1"/>
    <col min="5" max="5" width="14.28515625" style="5" hidden="1" customWidth="1"/>
    <col min="6" max="6" width="16" style="5" customWidth="1"/>
    <col min="7" max="16384" width="9.140625" style="5"/>
  </cols>
  <sheetData>
    <row r="1" spans="2:6">
      <c r="C1" s="26" t="s">
        <v>288</v>
      </c>
      <c r="D1" s="26"/>
      <c r="E1" s="26"/>
      <c r="F1" s="26"/>
    </row>
    <row r="2" spans="2:6">
      <c r="C2" s="26" t="s">
        <v>0</v>
      </c>
      <c r="D2" s="26"/>
      <c r="E2" s="26"/>
      <c r="F2" s="26"/>
    </row>
    <row r="3" spans="2:6">
      <c r="C3" s="26" t="s">
        <v>257</v>
      </c>
      <c r="D3" s="26"/>
      <c r="E3" s="26"/>
      <c r="F3" s="26"/>
    </row>
    <row r="4" spans="2:6">
      <c r="C4" s="2"/>
    </row>
    <row r="5" spans="2:6" ht="18.75">
      <c r="B5" s="28" t="s">
        <v>1</v>
      </c>
      <c r="C5" s="28"/>
      <c r="D5" s="28"/>
      <c r="E5" s="28"/>
      <c r="F5" s="28"/>
    </row>
    <row r="6" spans="2:6" ht="18.75">
      <c r="B6" s="28" t="s">
        <v>2</v>
      </c>
      <c r="C6" s="28"/>
      <c r="D6" s="28"/>
      <c r="E6" s="28"/>
      <c r="F6" s="28"/>
    </row>
    <row r="9" spans="2:6" ht="33.75" customHeight="1">
      <c r="B9" s="6" t="s">
        <v>3</v>
      </c>
      <c r="C9" s="6" t="s">
        <v>4</v>
      </c>
      <c r="D9" s="7" t="s">
        <v>207</v>
      </c>
      <c r="E9" s="8" t="s">
        <v>233</v>
      </c>
      <c r="F9" s="7" t="s">
        <v>207</v>
      </c>
    </row>
    <row r="10" spans="2:6">
      <c r="B10" s="9" t="s">
        <v>5</v>
      </c>
      <c r="C10" s="13" t="s">
        <v>6</v>
      </c>
      <c r="D10" s="10">
        <v>29713693000</v>
      </c>
      <c r="E10" s="10">
        <f>SUM(E11+E15+E17+E19+E22+E24+E26+E35+E39+E41+E46+E48)</f>
        <v>711840000</v>
      </c>
      <c r="F10" s="10">
        <f>D10+E10</f>
        <v>30425533000</v>
      </c>
    </row>
    <row r="11" spans="2:6">
      <c r="B11" s="9" t="s">
        <v>225</v>
      </c>
      <c r="C11" s="13" t="s">
        <v>7</v>
      </c>
      <c r="D11" s="10">
        <v>14939000000</v>
      </c>
      <c r="E11" s="10">
        <f>E12+E14</f>
        <v>440000000</v>
      </c>
      <c r="F11" s="10">
        <f t="shared" ref="F11:F74" si="0">D11+E11</f>
        <v>15379000000</v>
      </c>
    </row>
    <row r="12" spans="2:6">
      <c r="B12" s="11" t="s">
        <v>226</v>
      </c>
      <c r="C12" s="14" t="s">
        <v>8</v>
      </c>
      <c r="D12" s="12">
        <v>8262100000</v>
      </c>
      <c r="E12" s="12">
        <f>E13</f>
        <v>440000000</v>
      </c>
      <c r="F12" s="12">
        <f t="shared" si="0"/>
        <v>8702100000</v>
      </c>
    </row>
    <row r="13" spans="2:6" ht="33" customHeight="1">
      <c r="B13" s="4" t="s">
        <v>224</v>
      </c>
      <c r="C13" s="22" t="s">
        <v>9</v>
      </c>
      <c r="D13" s="3">
        <v>8262100000</v>
      </c>
      <c r="E13" s="3">
        <v>440000000</v>
      </c>
      <c r="F13" s="3">
        <f t="shared" si="0"/>
        <v>8702100000</v>
      </c>
    </row>
    <row r="14" spans="2:6">
      <c r="B14" s="11" t="s">
        <v>223</v>
      </c>
      <c r="C14" s="14" t="s">
        <v>10</v>
      </c>
      <c r="D14" s="12">
        <v>6676900000</v>
      </c>
      <c r="E14" s="12"/>
      <c r="F14" s="12">
        <f t="shared" si="0"/>
        <v>6676900000</v>
      </c>
    </row>
    <row r="15" spans="2:6" ht="51" customHeight="1">
      <c r="B15" s="9" t="s">
        <v>11</v>
      </c>
      <c r="C15" s="13" t="s">
        <v>12</v>
      </c>
      <c r="D15" s="10">
        <v>8426482000</v>
      </c>
      <c r="E15" s="10">
        <f>E16</f>
        <v>0</v>
      </c>
      <c r="F15" s="10">
        <f t="shared" si="0"/>
        <v>8426482000</v>
      </c>
    </row>
    <row r="16" spans="2:6" ht="47.25">
      <c r="B16" s="11" t="s">
        <v>13</v>
      </c>
      <c r="C16" s="14" t="s">
        <v>14</v>
      </c>
      <c r="D16" s="12">
        <v>8426482000</v>
      </c>
      <c r="E16" s="12"/>
      <c r="F16" s="12">
        <f t="shared" si="0"/>
        <v>8426482000</v>
      </c>
    </row>
    <row r="17" spans="2:6">
      <c r="B17" s="9" t="s">
        <v>221</v>
      </c>
      <c r="C17" s="13" t="s">
        <v>15</v>
      </c>
      <c r="D17" s="10">
        <v>985300000</v>
      </c>
      <c r="E17" s="10">
        <f>E18</f>
        <v>50000000</v>
      </c>
      <c r="F17" s="10">
        <f t="shared" si="0"/>
        <v>1035300000</v>
      </c>
    </row>
    <row r="18" spans="2:6" ht="34.5" customHeight="1">
      <c r="B18" s="11" t="s">
        <v>222</v>
      </c>
      <c r="C18" s="14" t="s">
        <v>16</v>
      </c>
      <c r="D18" s="12">
        <v>985300000</v>
      </c>
      <c r="E18" s="12">
        <v>50000000</v>
      </c>
      <c r="F18" s="12">
        <f t="shared" si="0"/>
        <v>1035300000</v>
      </c>
    </row>
    <row r="19" spans="2:6">
      <c r="B19" s="9" t="s">
        <v>216</v>
      </c>
      <c r="C19" s="13" t="s">
        <v>17</v>
      </c>
      <c r="D19" s="10">
        <v>4866340000</v>
      </c>
      <c r="E19" s="10">
        <f>SUM(E20,E21)</f>
        <v>0</v>
      </c>
      <c r="F19" s="10">
        <f t="shared" si="0"/>
        <v>4866340000</v>
      </c>
    </row>
    <row r="20" spans="2:6">
      <c r="B20" s="11" t="s">
        <v>217</v>
      </c>
      <c r="C20" s="14" t="s">
        <v>18</v>
      </c>
      <c r="D20" s="12">
        <v>4181340000</v>
      </c>
      <c r="E20" s="12"/>
      <c r="F20" s="12">
        <f t="shared" si="0"/>
        <v>4181340000</v>
      </c>
    </row>
    <row r="21" spans="2:6">
      <c r="B21" s="11" t="s">
        <v>218</v>
      </c>
      <c r="C21" s="14" t="s">
        <v>19</v>
      </c>
      <c r="D21" s="12">
        <v>685000000</v>
      </c>
      <c r="E21" s="12"/>
      <c r="F21" s="12">
        <f t="shared" si="0"/>
        <v>685000000</v>
      </c>
    </row>
    <row r="22" spans="2:6" ht="33" customHeight="1">
      <c r="B22" s="9" t="s">
        <v>219</v>
      </c>
      <c r="C22" s="13" t="s">
        <v>20</v>
      </c>
      <c r="D22" s="10">
        <v>3300000</v>
      </c>
      <c r="E22" s="10">
        <f>E23</f>
        <v>0</v>
      </c>
      <c r="F22" s="10">
        <f t="shared" si="0"/>
        <v>3300000</v>
      </c>
    </row>
    <row r="23" spans="2:6" ht="19.5" customHeight="1">
      <c r="B23" s="11" t="s">
        <v>220</v>
      </c>
      <c r="C23" s="14" t="s">
        <v>21</v>
      </c>
      <c r="D23" s="12">
        <v>3300000</v>
      </c>
      <c r="E23" s="12"/>
      <c r="F23" s="12">
        <f t="shared" si="0"/>
        <v>3300000</v>
      </c>
    </row>
    <row r="24" spans="2:6">
      <c r="B24" s="9" t="s">
        <v>22</v>
      </c>
      <c r="C24" s="13" t="s">
        <v>23</v>
      </c>
      <c r="D24" s="10">
        <v>20600000</v>
      </c>
      <c r="E24" s="10">
        <f>E25</f>
        <v>18000000</v>
      </c>
      <c r="F24" s="10">
        <f t="shared" si="0"/>
        <v>38600000</v>
      </c>
    </row>
    <row r="25" spans="2:6" ht="48" customHeight="1">
      <c r="B25" s="11" t="s">
        <v>24</v>
      </c>
      <c r="C25" s="14" t="s">
        <v>25</v>
      </c>
      <c r="D25" s="12">
        <v>20600000</v>
      </c>
      <c r="E25" s="12">
        <v>18000000</v>
      </c>
      <c r="F25" s="12">
        <f t="shared" si="0"/>
        <v>38600000</v>
      </c>
    </row>
    <row r="26" spans="2:6" ht="49.5" customHeight="1">
      <c r="B26" s="9" t="s">
        <v>26</v>
      </c>
      <c r="C26" s="13" t="s">
        <v>27</v>
      </c>
      <c r="D26" s="10">
        <v>273731000</v>
      </c>
      <c r="E26" s="10">
        <f>SUM(E27,E28,E29,E33)</f>
        <v>-4700000</v>
      </c>
      <c r="F26" s="10">
        <f t="shared" si="0"/>
        <v>269031000</v>
      </c>
    </row>
    <row r="27" spans="2:6" ht="81" customHeight="1">
      <c r="B27" s="11" t="s">
        <v>215</v>
      </c>
      <c r="C27" s="14" t="s">
        <v>28</v>
      </c>
      <c r="D27" s="12">
        <v>3000000</v>
      </c>
      <c r="E27" s="12"/>
      <c r="F27" s="12">
        <f t="shared" si="0"/>
        <v>3000000</v>
      </c>
    </row>
    <row r="28" spans="2:6" ht="65.25" customHeight="1">
      <c r="B28" s="11" t="s">
        <v>214</v>
      </c>
      <c r="C28" s="14" t="s">
        <v>29</v>
      </c>
      <c r="D28" s="12">
        <v>1300000</v>
      </c>
      <c r="E28" s="12"/>
      <c r="F28" s="12">
        <f t="shared" si="0"/>
        <v>1300000</v>
      </c>
    </row>
    <row r="29" spans="2:6" ht="113.25" customHeight="1">
      <c r="B29" s="11" t="s">
        <v>30</v>
      </c>
      <c r="C29" s="14" t="s">
        <v>278</v>
      </c>
      <c r="D29" s="12">
        <v>259431000</v>
      </c>
      <c r="E29" s="12">
        <f>SUM(E30:E32)</f>
        <v>-4700000</v>
      </c>
      <c r="F29" s="12">
        <f t="shared" si="0"/>
        <v>254731000</v>
      </c>
    </row>
    <row r="30" spans="2:6" ht="114.75" customHeight="1">
      <c r="B30" s="4" t="s">
        <v>31</v>
      </c>
      <c r="C30" s="22" t="s">
        <v>32</v>
      </c>
      <c r="D30" s="3">
        <v>230450000</v>
      </c>
      <c r="E30" s="3"/>
      <c r="F30" s="3">
        <f t="shared" si="0"/>
        <v>230450000</v>
      </c>
    </row>
    <row r="31" spans="2:6" ht="125.25" customHeight="1">
      <c r="B31" s="4" t="s">
        <v>213</v>
      </c>
      <c r="C31" s="22" t="s">
        <v>279</v>
      </c>
      <c r="D31" s="3">
        <v>11000000</v>
      </c>
      <c r="E31" s="3"/>
      <c r="F31" s="3">
        <f t="shared" si="0"/>
        <v>11000000</v>
      </c>
    </row>
    <row r="32" spans="2:6" ht="114" customHeight="1">
      <c r="B32" s="4" t="s">
        <v>212</v>
      </c>
      <c r="C32" s="22" t="s">
        <v>280</v>
      </c>
      <c r="D32" s="3">
        <v>17981000</v>
      </c>
      <c r="E32" s="3">
        <v>-4700000</v>
      </c>
      <c r="F32" s="3">
        <f t="shared" si="0"/>
        <v>13281000</v>
      </c>
    </row>
    <row r="33" spans="2:6" ht="34.5" customHeight="1">
      <c r="B33" s="11" t="s">
        <v>33</v>
      </c>
      <c r="C33" s="14" t="s">
        <v>34</v>
      </c>
      <c r="D33" s="12">
        <v>10000000</v>
      </c>
      <c r="E33" s="12">
        <f>E34</f>
        <v>0</v>
      </c>
      <c r="F33" s="12">
        <f t="shared" si="0"/>
        <v>10000000</v>
      </c>
    </row>
    <row r="34" spans="2:6" ht="83.25" customHeight="1">
      <c r="B34" s="4" t="s">
        <v>211</v>
      </c>
      <c r="C34" s="22" t="s">
        <v>35</v>
      </c>
      <c r="D34" s="3">
        <v>10000000</v>
      </c>
      <c r="E34" s="3"/>
      <c r="F34" s="3">
        <f t="shared" si="0"/>
        <v>10000000</v>
      </c>
    </row>
    <row r="35" spans="2:6" ht="34.5" customHeight="1">
      <c r="B35" s="9" t="s">
        <v>36</v>
      </c>
      <c r="C35" s="13" t="s">
        <v>37</v>
      </c>
      <c r="D35" s="10">
        <v>67580000</v>
      </c>
      <c r="E35" s="10">
        <f>SUM(E36:E38)</f>
        <v>0</v>
      </c>
      <c r="F35" s="10">
        <f t="shared" si="0"/>
        <v>67580000</v>
      </c>
    </row>
    <row r="36" spans="2:6" ht="33.75" customHeight="1">
      <c r="B36" s="11" t="s">
        <v>210</v>
      </c>
      <c r="C36" s="14" t="s">
        <v>38</v>
      </c>
      <c r="D36" s="12">
        <v>56060000</v>
      </c>
      <c r="E36" s="12"/>
      <c r="F36" s="12">
        <f t="shared" si="0"/>
        <v>56060000</v>
      </c>
    </row>
    <row r="37" spans="2:6">
      <c r="B37" s="11" t="s">
        <v>209</v>
      </c>
      <c r="C37" s="14" t="s">
        <v>39</v>
      </c>
      <c r="D37" s="12">
        <v>120000</v>
      </c>
      <c r="E37" s="12"/>
      <c r="F37" s="12">
        <f t="shared" si="0"/>
        <v>120000</v>
      </c>
    </row>
    <row r="38" spans="2:6">
      <c r="B38" s="11" t="s">
        <v>208</v>
      </c>
      <c r="C38" s="14" t="s">
        <v>40</v>
      </c>
      <c r="D38" s="12">
        <v>11400000</v>
      </c>
      <c r="E38" s="12"/>
      <c r="F38" s="12">
        <f t="shared" si="0"/>
        <v>11400000</v>
      </c>
    </row>
    <row r="39" spans="2:6" ht="33" customHeight="1">
      <c r="B39" s="9" t="s">
        <v>41</v>
      </c>
      <c r="C39" s="13" t="s">
        <v>42</v>
      </c>
      <c r="D39" s="10">
        <v>47000000</v>
      </c>
      <c r="E39" s="10">
        <f>E40</f>
        <v>10000000</v>
      </c>
      <c r="F39" s="10">
        <f t="shared" si="0"/>
        <v>57000000</v>
      </c>
    </row>
    <row r="40" spans="2:6" ht="65.25" customHeight="1">
      <c r="B40" s="11" t="s">
        <v>43</v>
      </c>
      <c r="C40" s="14" t="s">
        <v>44</v>
      </c>
      <c r="D40" s="12">
        <v>47000000</v>
      </c>
      <c r="E40" s="12">
        <v>10000000</v>
      </c>
      <c r="F40" s="12">
        <f t="shared" si="0"/>
        <v>57000000</v>
      </c>
    </row>
    <row r="41" spans="2:6" ht="33" customHeight="1">
      <c r="B41" s="9" t="s">
        <v>45</v>
      </c>
      <c r="C41" s="13" t="s">
        <v>46</v>
      </c>
      <c r="D41" s="10">
        <v>46060000</v>
      </c>
      <c r="E41" s="10">
        <f>SUM(E42,E43)</f>
        <v>68540000</v>
      </c>
      <c r="F41" s="10">
        <f t="shared" si="0"/>
        <v>114600000</v>
      </c>
    </row>
    <row r="42" spans="2:6" ht="97.5" customHeight="1">
      <c r="B42" s="11" t="s">
        <v>47</v>
      </c>
      <c r="C42" s="11" t="s">
        <v>281</v>
      </c>
      <c r="D42" s="12">
        <v>11260000</v>
      </c>
      <c r="E42" s="12">
        <v>37540000</v>
      </c>
      <c r="F42" s="12">
        <f t="shared" si="0"/>
        <v>48800000</v>
      </c>
    </row>
    <row r="43" spans="2:6" ht="79.5" customHeight="1">
      <c r="B43" s="11" t="s">
        <v>48</v>
      </c>
      <c r="C43" s="14" t="s">
        <v>282</v>
      </c>
      <c r="D43" s="12">
        <v>34800000</v>
      </c>
      <c r="E43" s="12">
        <f>SUM(E44,E45)</f>
        <v>31000000</v>
      </c>
      <c r="F43" s="12">
        <f t="shared" si="0"/>
        <v>65800000</v>
      </c>
    </row>
    <row r="44" spans="2:6" ht="66.75" customHeight="1">
      <c r="B44" s="4" t="s">
        <v>231</v>
      </c>
      <c r="C44" s="22" t="s">
        <v>177</v>
      </c>
      <c r="D44" s="3">
        <v>25800000</v>
      </c>
      <c r="E44" s="3"/>
      <c r="F44" s="3">
        <f t="shared" si="0"/>
        <v>25800000</v>
      </c>
    </row>
    <row r="45" spans="2:6" ht="81.75" customHeight="1">
      <c r="B45" s="4" t="s">
        <v>232</v>
      </c>
      <c r="C45" s="22" t="s">
        <v>283</v>
      </c>
      <c r="D45" s="3">
        <v>9000000</v>
      </c>
      <c r="E45" s="3">
        <v>31000000</v>
      </c>
      <c r="F45" s="3">
        <f t="shared" si="0"/>
        <v>40000000</v>
      </c>
    </row>
    <row r="46" spans="2:6">
      <c r="B46" s="9" t="s">
        <v>49</v>
      </c>
      <c r="C46" s="13" t="s">
        <v>50</v>
      </c>
      <c r="D46" s="10">
        <v>8300000</v>
      </c>
      <c r="E46" s="10">
        <f>E47</f>
        <v>130000000</v>
      </c>
      <c r="F46" s="10">
        <f t="shared" si="0"/>
        <v>138300000</v>
      </c>
    </row>
    <row r="47" spans="2:6" ht="66" customHeight="1">
      <c r="B47" s="11" t="s">
        <v>51</v>
      </c>
      <c r="C47" s="14" t="s">
        <v>52</v>
      </c>
      <c r="D47" s="12">
        <v>8300000</v>
      </c>
      <c r="E47" s="12">
        <v>130000000</v>
      </c>
      <c r="F47" s="12">
        <f t="shared" si="0"/>
        <v>138300000</v>
      </c>
    </row>
    <row r="48" spans="2:6">
      <c r="B48" s="9" t="s">
        <v>53</v>
      </c>
      <c r="C48" s="13" t="s">
        <v>54</v>
      </c>
      <c r="D48" s="10">
        <v>30000000</v>
      </c>
      <c r="E48" s="10">
        <f>E49</f>
        <v>0</v>
      </c>
      <c r="F48" s="10">
        <f t="shared" si="0"/>
        <v>30000000</v>
      </c>
    </row>
    <row r="49" spans="1:6" ht="33.75" customHeight="1">
      <c r="B49" s="11" t="s">
        <v>55</v>
      </c>
      <c r="C49" s="14" t="s">
        <v>56</v>
      </c>
      <c r="D49" s="12">
        <v>30000000</v>
      </c>
      <c r="E49" s="12"/>
      <c r="F49" s="12">
        <f t="shared" si="0"/>
        <v>30000000</v>
      </c>
    </row>
    <row r="50" spans="1:6">
      <c r="A50" s="15"/>
      <c r="B50" s="9" t="s">
        <v>57</v>
      </c>
      <c r="C50" s="13" t="s">
        <v>58</v>
      </c>
      <c r="D50" s="16">
        <v>5992055925</v>
      </c>
      <c r="E50" s="16">
        <f>E51+E148</f>
        <v>1250028708</v>
      </c>
      <c r="F50" s="16">
        <f>F51+F148</f>
        <v>7242084633</v>
      </c>
    </row>
    <row r="51" spans="1:6" ht="49.5" customHeight="1">
      <c r="A51" s="15"/>
      <c r="B51" s="9" t="s">
        <v>59</v>
      </c>
      <c r="C51" s="13" t="s">
        <v>60</v>
      </c>
      <c r="D51" s="10">
        <v>5625401443</v>
      </c>
      <c r="E51" s="10">
        <f>E52+E55+E107+E134+E146</f>
        <v>1250028708</v>
      </c>
      <c r="F51" s="10">
        <f>F52+F55+F107+F134+F146</f>
        <v>6875430151</v>
      </c>
    </row>
    <row r="52" spans="1:6" ht="35.25" customHeight="1">
      <c r="A52" s="15"/>
      <c r="B52" s="9" t="s">
        <v>61</v>
      </c>
      <c r="C52" s="13" t="s">
        <v>62</v>
      </c>
      <c r="D52" s="16">
        <v>800451900</v>
      </c>
      <c r="E52" s="16">
        <f>SUM(E53:E54)</f>
        <v>0</v>
      </c>
      <c r="F52" s="16">
        <f t="shared" si="0"/>
        <v>800451900</v>
      </c>
    </row>
    <row r="53" spans="1:6" ht="49.5" customHeight="1">
      <c r="A53" s="15">
        <v>906</v>
      </c>
      <c r="B53" s="4" t="s">
        <v>178</v>
      </c>
      <c r="C53" s="22" t="s">
        <v>63</v>
      </c>
      <c r="D53" s="3">
        <v>800451900</v>
      </c>
      <c r="E53" s="3"/>
      <c r="F53" s="3">
        <f t="shared" si="0"/>
        <v>800451900</v>
      </c>
    </row>
    <row r="54" spans="1:6" ht="49.5" hidden="1" customHeight="1">
      <c r="A54" s="15"/>
      <c r="B54" s="4" t="s">
        <v>64</v>
      </c>
      <c r="C54" s="22" t="s">
        <v>65</v>
      </c>
      <c r="D54" s="17">
        <v>0</v>
      </c>
      <c r="E54" s="17"/>
      <c r="F54" s="17">
        <f t="shared" si="0"/>
        <v>0</v>
      </c>
    </row>
    <row r="55" spans="1:6" ht="50.25" customHeight="1">
      <c r="A55" s="15"/>
      <c r="B55" s="9" t="s">
        <v>66</v>
      </c>
      <c r="C55" s="13" t="s">
        <v>67</v>
      </c>
      <c r="D55" s="16">
        <v>933643600</v>
      </c>
      <c r="E55" s="16">
        <f>SUM(E56:E106)</f>
        <v>671554618</v>
      </c>
      <c r="F55" s="16">
        <f>SUM(F56:F106)</f>
        <v>1605198218</v>
      </c>
    </row>
    <row r="56" spans="1:6" ht="81" customHeight="1">
      <c r="A56" s="15">
        <v>909</v>
      </c>
      <c r="B56" s="4" t="s">
        <v>179</v>
      </c>
      <c r="C56" s="22" t="s">
        <v>68</v>
      </c>
      <c r="D56" s="3">
        <v>8407000</v>
      </c>
      <c r="E56" s="3"/>
      <c r="F56" s="3">
        <f t="shared" si="0"/>
        <v>8407000</v>
      </c>
    </row>
    <row r="57" spans="1:6" ht="31.5">
      <c r="A57" s="15">
        <v>920</v>
      </c>
      <c r="B57" s="4" t="s">
        <v>234</v>
      </c>
      <c r="C57" s="22" t="s">
        <v>69</v>
      </c>
      <c r="D57" s="3">
        <v>0</v>
      </c>
      <c r="E57" s="3">
        <v>39492000</v>
      </c>
      <c r="F57" s="3">
        <f t="shared" si="0"/>
        <v>39492000</v>
      </c>
    </row>
    <row r="58" spans="1:6" ht="47.25" hidden="1">
      <c r="A58" s="15"/>
      <c r="B58" s="4" t="s">
        <v>70</v>
      </c>
      <c r="C58" s="22" t="s">
        <v>71</v>
      </c>
      <c r="D58" s="3">
        <v>0</v>
      </c>
      <c r="E58" s="3">
        <v>0</v>
      </c>
      <c r="F58" s="3">
        <f t="shared" si="0"/>
        <v>0</v>
      </c>
    </row>
    <row r="59" spans="1:6" ht="78.75" hidden="1">
      <c r="A59" s="15"/>
      <c r="B59" s="4" t="s">
        <v>72</v>
      </c>
      <c r="C59" s="22" t="s">
        <v>73</v>
      </c>
      <c r="D59" s="3">
        <v>0</v>
      </c>
      <c r="E59" s="3">
        <v>0</v>
      </c>
      <c r="F59" s="3">
        <f t="shared" si="0"/>
        <v>0</v>
      </c>
    </row>
    <row r="60" spans="1:6" ht="47.25">
      <c r="A60" s="15"/>
      <c r="B60" s="4" t="s">
        <v>289</v>
      </c>
      <c r="C60" s="22" t="s">
        <v>74</v>
      </c>
      <c r="D60" s="3">
        <v>0</v>
      </c>
      <c r="E60" s="3">
        <v>2000000</v>
      </c>
      <c r="F60" s="3">
        <f t="shared" si="0"/>
        <v>2000000</v>
      </c>
    </row>
    <row r="61" spans="1:6" ht="81" hidden="1" customHeight="1">
      <c r="A61" s="15"/>
      <c r="B61" s="4" t="s">
        <v>75</v>
      </c>
      <c r="C61" s="22" t="s">
        <v>76</v>
      </c>
      <c r="D61" s="3">
        <v>0</v>
      </c>
      <c r="E61" s="3">
        <v>0</v>
      </c>
      <c r="F61" s="3">
        <f t="shared" si="0"/>
        <v>0</v>
      </c>
    </row>
    <row r="62" spans="1:6" ht="98.25" customHeight="1">
      <c r="A62" s="15">
        <v>938</v>
      </c>
      <c r="B62" s="4" t="s">
        <v>180</v>
      </c>
      <c r="C62" s="22" t="s">
        <v>77</v>
      </c>
      <c r="D62" s="3">
        <v>12000000</v>
      </c>
      <c r="E62" s="3"/>
      <c r="F62" s="3">
        <f t="shared" si="0"/>
        <v>12000000</v>
      </c>
    </row>
    <row r="63" spans="1:6" ht="47.25" hidden="1">
      <c r="A63" s="15"/>
      <c r="B63" s="4" t="s">
        <v>78</v>
      </c>
      <c r="C63" s="22" t="s">
        <v>79</v>
      </c>
      <c r="D63" s="3">
        <v>0</v>
      </c>
      <c r="E63" s="3">
        <v>0</v>
      </c>
      <c r="F63" s="3">
        <f t="shared" si="0"/>
        <v>0</v>
      </c>
    </row>
    <row r="64" spans="1:6" ht="97.5" customHeight="1">
      <c r="A64" s="15">
        <v>901</v>
      </c>
      <c r="B64" s="4" t="s">
        <v>181</v>
      </c>
      <c r="C64" s="22" t="s">
        <v>80</v>
      </c>
      <c r="D64" s="3">
        <v>78765000</v>
      </c>
      <c r="E64" s="3"/>
      <c r="F64" s="3">
        <f t="shared" si="0"/>
        <v>78765000</v>
      </c>
    </row>
    <row r="65" spans="1:6" ht="259.5" customHeight="1">
      <c r="A65" s="15">
        <v>905</v>
      </c>
      <c r="B65" s="4" t="s">
        <v>235</v>
      </c>
      <c r="C65" s="22" t="s">
        <v>290</v>
      </c>
      <c r="D65" s="3">
        <v>0</v>
      </c>
      <c r="E65" s="3">
        <v>39000000</v>
      </c>
      <c r="F65" s="3">
        <f t="shared" si="0"/>
        <v>39000000</v>
      </c>
    </row>
    <row r="66" spans="1:6" ht="79.5" customHeight="1">
      <c r="A66" s="15">
        <v>903</v>
      </c>
      <c r="B66" s="4" t="s">
        <v>268</v>
      </c>
      <c r="C66" s="22" t="s">
        <v>292</v>
      </c>
      <c r="D66" s="3">
        <v>0</v>
      </c>
      <c r="E66" s="3">
        <v>43443300</v>
      </c>
      <c r="F66" s="3">
        <f t="shared" si="0"/>
        <v>43443300</v>
      </c>
    </row>
    <row r="67" spans="1:6" ht="111.75" hidden="1" customHeight="1">
      <c r="A67" s="15"/>
      <c r="B67" s="4" t="s">
        <v>81</v>
      </c>
      <c r="C67" s="22" t="s">
        <v>82</v>
      </c>
      <c r="D67" s="3">
        <v>0</v>
      </c>
      <c r="E67" s="3">
        <v>0</v>
      </c>
      <c r="F67" s="3">
        <f t="shared" si="0"/>
        <v>0</v>
      </c>
    </row>
    <row r="68" spans="1:6" ht="48.75" customHeight="1">
      <c r="A68" s="15">
        <v>903</v>
      </c>
      <c r="B68" s="4" t="s">
        <v>269</v>
      </c>
      <c r="C68" s="22" t="s">
        <v>83</v>
      </c>
      <c r="D68" s="3">
        <v>0</v>
      </c>
      <c r="E68" s="3">
        <v>72333800</v>
      </c>
      <c r="F68" s="3">
        <f t="shared" si="0"/>
        <v>72333800</v>
      </c>
    </row>
    <row r="69" spans="1:6" ht="47.25">
      <c r="A69" s="15">
        <v>905</v>
      </c>
      <c r="B69" s="4" t="s">
        <v>236</v>
      </c>
      <c r="C69" s="22" t="s">
        <v>84</v>
      </c>
      <c r="D69" s="3">
        <v>0</v>
      </c>
      <c r="E69" s="3">
        <v>21059000</v>
      </c>
      <c r="F69" s="3">
        <f t="shared" si="0"/>
        <v>21059000</v>
      </c>
    </row>
    <row r="70" spans="1:6" ht="94.5" hidden="1">
      <c r="A70" s="15"/>
      <c r="B70" s="4" t="s">
        <v>85</v>
      </c>
      <c r="C70" s="22" t="s">
        <v>86</v>
      </c>
      <c r="D70" s="3">
        <v>0</v>
      </c>
      <c r="E70" s="3">
        <v>0</v>
      </c>
      <c r="F70" s="3">
        <f t="shared" si="0"/>
        <v>0</v>
      </c>
    </row>
    <row r="71" spans="1:6" ht="47.25" hidden="1">
      <c r="A71" s="15"/>
      <c r="B71" s="4" t="s">
        <v>87</v>
      </c>
      <c r="C71" s="22" t="s">
        <v>88</v>
      </c>
      <c r="D71" s="3">
        <v>0</v>
      </c>
      <c r="E71" s="3">
        <v>0</v>
      </c>
      <c r="F71" s="3">
        <f t="shared" si="0"/>
        <v>0</v>
      </c>
    </row>
    <row r="72" spans="1:6" ht="110.25">
      <c r="A72" s="15">
        <v>903</v>
      </c>
      <c r="B72" s="4" t="s">
        <v>270</v>
      </c>
      <c r="C72" s="22" t="s">
        <v>90</v>
      </c>
      <c r="D72" s="3">
        <v>0</v>
      </c>
      <c r="E72" s="3">
        <v>29204600</v>
      </c>
      <c r="F72" s="3">
        <f t="shared" si="0"/>
        <v>29204600</v>
      </c>
    </row>
    <row r="73" spans="1:6" ht="110.25" hidden="1">
      <c r="A73" s="15"/>
      <c r="B73" s="4" t="s">
        <v>89</v>
      </c>
      <c r="C73" s="22" t="s">
        <v>90</v>
      </c>
      <c r="D73" s="3">
        <v>0</v>
      </c>
      <c r="E73" s="3">
        <v>0</v>
      </c>
      <c r="F73" s="3">
        <f t="shared" si="0"/>
        <v>0</v>
      </c>
    </row>
    <row r="74" spans="1:6" ht="47.25" hidden="1">
      <c r="A74" s="15"/>
      <c r="B74" s="4" t="s">
        <v>91</v>
      </c>
      <c r="C74" s="22" t="s">
        <v>92</v>
      </c>
      <c r="D74" s="3">
        <v>0</v>
      </c>
      <c r="E74" s="3">
        <v>0</v>
      </c>
      <c r="F74" s="3">
        <f t="shared" si="0"/>
        <v>0</v>
      </c>
    </row>
    <row r="75" spans="1:6" ht="47.25" hidden="1">
      <c r="A75" s="15"/>
      <c r="B75" s="4" t="s">
        <v>93</v>
      </c>
      <c r="C75" s="22" t="s">
        <v>92</v>
      </c>
      <c r="D75" s="3">
        <v>0</v>
      </c>
      <c r="E75" s="3">
        <v>0</v>
      </c>
      <c r="F75" s="3">
        <f t="shared" ref="F75:F140" si="1">D75+E75</f>
        <v>0</v>
      </c>
    </row>
    <row r="76" spans="1:6" ht="47.25" hidden="1">
      <c r="A76" s="15"/>
      <c r="B76" s="4" t="s">
        <v>91</v>
      </c>
      <c r="C76" s="22" t="s">
        <v>92</v>
      </c>
      <c r="D76" s="3">
        <v>0</v>
      </c>
      <c r="E76" s="3">
        <v>0</v>
      </c>
      <c r="F76" s="3">
        <f t="shared" si="1"/>
        <v>0</v>
      </c>
    </row>
    <row r="77" spans="1:6" ht="63">
      <c r="A77" s="15">
        <v>901</v>
      </c>
      <c r="B77" s="4" t="s">
        <v>271</v>
      </c>
      <c r="C77" s="22" t="s">
        <v>94</v>
      </c>
      <c r="D77" s="3">
        <v>0</v>
      </c>
      <c r="E77" s="3">
        <v>18941000</v>
      </c>
      <c r="F77" s="3">
        <f t="shared" si="1"/>
        <v>18941000</v>
      </c>
    </row>
    <row r="78" spans="1:6" ht="236.25">
      <c r="A78" s="15">
        <v>905</v>
      </c>
      <c r="B78" s="4" t="s">
        <v>237</v>
      </c>
      <c r="C78" s="22" t="s">
        <v>284</v>
      </c>
      <c r="D78" s="3">
        <v>0</v>
      </c>
      <c r="E78" s="3">
        <v>254000000</v>
      </c>
      <c r="F78" s="3">
        <f t="shared" si="1"/>
        <v>254000000</v>
      </c>
    </row>
    <row r="79" spans="1:6" ht="180" customHeight="1">
      <c r="A79" s="15">
        <v>905</v>
      </c>
      <c r="B79" s="4" t="s">
        <v>238</v>
      </c>
      <c r="C79" s="22" t="s">
        <v>285</v>
      </c>
      <c r="D79" s="3">
        <v>0</v>
      </c>
      <c r="E79" s="3">
        <v>3002000</v>
      </c>
      <c r="F79" s="3">
        <f t="shared" si="1"/>
        <v>3002000</v>
      </c>
    </row>
    <row r="80" spans="1:6" ht="31.5" hidden="1">
      <c r="A80" s="15"/>
      <c r="B80" s="4" t="s">
        <v>95</v>
      </c>
      <c r="C80" s="22" t="s">
        <v>96</v>
      </c>
      <c r="D80" s="3">
        <v>0</v>
      </c>
      <c r="E80" s="3">
        <v>0</v>
      </c>
      <c r="F80" s="3">
        <f t="shared" si="1"/>
        <v>0</v>
      </c>
    </row>
    <row r="81" spans="1:6" ht="63" hidden="1">
      <c r="A81" s="15"/>
      <c r="B81" s="4" t="s">
        <v>97</v>
      </c>
      <c r="C81" s="22" t="s">
        <v>98</v>
      </c>
      <c r="D81" s="3">
        <v>0</v>
      </c>
      <c r="E81" s="3">
        <v>0</v>
      </c>
      <c r="F81" s="3">
        <f t="shared" si="1"/>
        <v>0</v>
      </c>
    </row>
    <row r="82" spans="1:6" ht="112.5" hidden="1" customHeight="1">
      <c r="A82" s="15"/>
      <c r="B82" s="4" t="s">
        <v>99</v>
      </c>
      <c r="C82" s="22" t="s">
        <v>100</v>
      </c>
      <c r="D82" s="3">
        <v>0</v>
      </c>
      <c r="E82" s="3">
        <v>0</v>
      </c>
      <c r="F82" s="3">
        <f t="shared" si="1"/>
        <v>0</v>
      </c>
    </row>
    <row r="83" spans="1:6" ht="31.5">
      <c r="A83" s="15">
        <v>903</v>
      </c>
      <c r="B83" s="4" t="s">
        <v>272</v>
      </c>
      <c r="C83" s="22" t="s">
        <v>96</v>
      </c>
      <c r="D83" s="3">
        <v>0</v>
      </c>
      <c r="E83" s="3">
        <v>1400000</v>
      </c>
      <c r="F83" s="3">
        <f t="shared" si="1"/>
        <v>1400000</v>
      </c>
    </row>
    <row r="84" spans="1:6" ht="63">
      <c r="A84" s="15">
        <v>903</v>
      </c>
      <c r="B84" s="4" t="s">
        <v>273</v>
      </c>
      <c r="C84" s="22" t="s">
        <v>101</v>
      </c>
      <c r="D84" s="3">
        <v>0</v>
      </c>
      <c r="E84" s="3">
        <v>7000000</v>
      </c>
      <c r="F84" s="3">
        <f t="shared" si="1"/>
        <v>7000000</v>
      </c>
    </row>
    <row r="85" spans="1:6" ht="112.5" customHeight="1">
      <c r="A85" s="15">
        <v>905</v>
      </c>
      <c r="B85" s="4" t="s">
        <v>258</v>
      </c>
      <c r="C85" s="22" t="s">
        <v>100</v>
      </c>
      <c r="D85" s="3">
        <v>0</v>
      </c>
      <c r="E85" s="3">
        <v>14700000</v>
      </c>
      <c r="F85" s="3">
        <f t="shared" si="1"/>
        <v>14700000</v>
      </c>
    </row>
    <row r="86" spans="1:6" ht="112.5" hidden="1" customHeight="1">
      <c r="A86" s="15"/>
      <c r="B86" s="4" t="s">
        <v>102</v>
      </c>
      <c r="C86" s="22" t="s">
        <v>100</v>
      </c>
      <c r="D86" s="3">
        <v>0</v>
      </c>
      <c r="E86" s="3">
        <v>0</v>
      </c>
      <c r="F86" s="3">
        <f t="shared" si="1"/>
        <v>0</v>
      </c>
    </row>
    <row r="87" spans="1:6" ht="141.75" hidden="1">
      <c r="A87" s="15"/>
      <c r="B87" s="4" t="s">
        <v>103</v>
      </c>
      <c r="C87" s="22" t="s">
        <v>104</v>
      </c>
      <c r="D87" s="3">
        <v>0</v>
      </c>
      <c r="E87" s="3">
        <v>0</v>
      </c>
      <c r="F87" s="3">
        <f t="shared" si="1"/>
        <v>0</v>
      </c>
    </row>
    <row r="88" spans="1:6" ht="78.75">
      <c r="A88" s="15">
        <v>905</v>
      </c>
      <c r="B88" s="4" t="s">
        <v>259</v>
      </c>
      <c r="C88" s="22" t="s">
        <v>111</v>
      </c>
      <c r="D88" s="3"/>
      <c r="E88" s="3">
        <v>35041000</v>
      </c>
      <c r="F88" s="3">
        <f t="shared" si="1"/>
        <v>35041000</v>
      </c>
    </row>
    <row r="89" spans="1:6" ht="114" hidden="1" customHeight="1">
      <c r="A89" s="15"/>
      <c r="B89" s="4" t="s">
        <v>105</v>
      </c>
      <c r="C89" s="22" t="s">
        <v>104</v>
      </c>
      <c r="D89" s="3">
        <v>0</v>
      </c>
      <c r="E89" s="3">
        <v>0</v>
      </c>
      <c r="F89" s="3">
        <f t="shared" si="1"/>
        <v>0</v>
      </c>
    </row>
    <row r="90" spans="1:6" ht="141.75" hidden="1">
      <c r="A90" s="15"/>
      <c r="B90" s="4" t="s">
        <v>106</v>
      </c>
      <c r="C90" s="22" t="s">
        <v>104</v>
      </c>
      <c r="D90" s="3">
        <v>0</v>
      </c>
      <c r="E90" s="3">
        <v>0</v>
      </c>
      <c r="F90" s="3">
        <f t="shared" si="1"/>
        <v>0</v>
      </c>
    </row>
    <row r="91" spans="1:6" ht="114.75" hidden="1" customHeight="1">
      <c r="A91" s="15"/>
      <c r="B91" s="4" t="s">
        <v>107</v>
      </c>
      <c r="C91" s="22" t="s">
        <v>104</v>
      </c>
      <c r="D91" s="3">
        <v>0</v>
      </c>
      <c r="E91" s="3">
        <v>0</v>
      </c>
      <c r="F91" s="3">
        <f t="shared" si="1"/>
        <v>0</v>
      </c>
    </row>
    <row r="92" spans="1:6" ht="47.25" hidden="1">
      <c r="A92" s="15"/>
      <c r="B92" s="4" t="s">
        <v>108</v>
      </c>
      <c r="C92" s="22" t="s">
        <v>109</v>
      </c>
      <c r="D92" s="3">
        <v>0</v>
      </c>
      <c r="E92" s="3">
        <v>0</v>
      </c>
      <c r="F92" s="3">
        <f t="shared" si="1"/>
        <v>0</v>
      </c>
    </row>
    <row r="93" spans="1:6" ht="78.75" hidden="1">
      <c r="A93" s="15"/>
      <c r="B93" s="4" t="s">
        <v>110</v>
      </c>
      <c r="C93" s="22" t="s">
        <v>111</v>
      </c>
      <c r="D93" s="3">
        <v>0</v>
      </c>
      <c r="E93" s="3">
        <v>0</v>
      </c>
      <c r="F93" s="3">
        <f t="shared" si="1"/>
        <v>0</v>
      </c>
    </row>
    <row r="94" spans="1:6" ht="192.75" customHeight="1">
      <c r="A94" s="15">
        <v>901</v>
      </c>
      <c r="B94" s="4" t="s">
        <v>182</v>
      </c>
      <c r="C94" s="22" t="s">
        <v>112</v>
      </c>
      <c r="D94" s="3">
        <v>195911000</v>
      </c>
      <c r="E94" s="3"/>
      <c r="F94" s="3">
        <f t="shared" si="1"/>
        <v>195911000</v>
      </c>
    </row>
    <row r="95" spans="1:6" ht="82.5" customHeight="1">
      <c r="A95" s="15">
        <v>934</v>
      </c>
      <c r="B95" s="4" t="s">
        <v>239</v>
      </c>
      <c r="C95" s="22" t="s">
        <v>113</v>
      </c>
      <c r="D95" s="3">
        <v>168142600</v>
      </c>
      <c r="E95" s="3"/>
      <c r="F95" s="3">
        <f t="shared" si="1"/>
        <v>168142600</v>
      </c>
    </row>
    <row r="96" spans="1:6" ht="48.75" hidden="1" customHeight="1">
      <c r="A96" s="15"/>
      <c r="B96" s="4" t="s">
        <v>114</v>
      </c>
      <c r="C96" s="22" t="s">
        <v>115</v>
      </c>
      <c r="D96" s="3">
        <v>0</v>
      </c>
      <c r="E96" s="3">
        <v>0</v>
      </c>
      <c r="F96" s="3">
        <f t="shared" si="1"/>
        <v>0</v>
      </c>
    </row>
    <row r="97" spans="1:6" ht="83.25" customHeight="1">
      <c r="A97" s="15">
        <v>920</v>
      </c>
      <c r="B97" s="4" t="s">
        <v>267</v>
      </c>
      <c r="C97" s="22" t="s">
        <v>263</v>
      </c>
      <c r="D97" s="3">
        <v>0</v>
      </c>
      <c r="E97" s="3">
        <v>592520</v>
      </c>
      <c r="F97" s="3">
        <f t="shared" si="1"/>
        <v>592520</v>
      </c>
    </row>
    <row r="98" spans="1:6" ht="47.25" hidden="1">
      <c r="A98" s="15"/>
      <c r="B98" s="4" t="s">
        <v>116</v>
      </c>
      <c r="C98" s="22" t="s">
        <v>117</v>
      </c>
      <c r="D98" s="3">
        <v>0</v>
      </c>
      <c r="E98" s="3">
        <v>0</v>
      </c>
      <c r="F98" s="3">
        <f t="shared" si="1"/>
        <v>0</v>
      </c>
    </row>
    <row r="99" spans="1:6" ht="63" hidden="1">
      <c r="A99" s="15"/>
      <c r="B99" s="4" t="s">
        <v>118</v>
      </c>
      <c r="C99" s="22" t="s">
        <v>119</v>
      </c>
      <c r="D99" s="3">
        <v>0</v>
      </c>
      <c r="E99" s="3">
        <v>0</v>
      </c>
      <c r="F99" s="3">
        <f t="shared" si="1"/>
        <v>0</v>
      </c>
    </row>
    <row r="100" spans="1:6" ht="147" customHeight="1">
      <c r="A100" s="15"/>
      <c r="B100" s="4" t="s">
        <v>291</v>
      </c>
      <c r="C100" s="22" t="s">
        <v>120</v>
      </c>
      <c r="D100" s="3">
        <v>0</v>
      </c>
      <c r="E100" s="3">
        <v>2008000</v>
      </c>
      <c r="F100" s="3">
        <f t="shared" si="1"/>
        <v>2008000</v>
      </c>
    </row>
    <row r="101" spans="1:6" ht="223.5" hidden="1" customHeight="1">
      <c r="A101" s="15"/>
      <c r="B101" s="18" t="s">
        <v>121</v>
      </c>
      <c r="C101" s="23" t="s">
        <v>122</v>
      </c>
      <c r="D101" s="3">
        <v>0</v>
      </c>
      <c r="E101" s="3">
        <v>0</v>
      </c>
      <c r="F101" s="3">
        <f t="shared" si="1"/>
        <v>0</v>
      </c>
    </row>
    <row r="102" spans="1:6" ht="81.75" customHeight="1">
      <c r="A102" s="15">
        <v>927</v>
      </c>
      <c r="B102" s="18" t="s">
        <v>123</v>
      </c>
      <c r="C102" s="23" t="s">
        <v>124</v>
      </c>
      <c r="D102" s="3">
        <v>156804000</v>
      </c>
      <c r="E102" s="3"/>
      <c r="F102" s="3">
        <f t="shared" si="1"/>
        <v>156804000</v>
      </c>
    </row>
    <row r="103" spans="1:6" ht="66" customHeight="1">
      <c r="A103" s="15">
        <v>936</v>
      </c>
      <c r="B103" s="18" t="s">
        <v>260</v>
      </c>
      <c r="C103" s="23" t="s">
        <v>261</v>
      </c>
      <c r="D103" s="3"/>
      <c r="E103" s="3">
        <v>69930000</v>
      </c>
      <c r="F103" s="3">
        <f t="shared" si="1"/>
        <v>69930000</v>
      </c>
    </row>
    <row r="104" spans="1:6" ht="95.25" customHeight="1">
      <c r="A104" s="15">
        <v>901</v>
      </c>
      <c r="B104" s="18" t="s">
        <v>274</v>
      </c>
      <c r="C104" s="23" t="s">
        <v>286</v>
      </c>
      <c r="D104" s="3"/>
      <c r="E104" s="3">
        <v>12699420</v>
      </c>
      <c r="F104" s="3">
        <f t="shared" si="1"/>
        <v>12699420</v>
      </c>
    </row>
    <row r="105" spans="1:6" ht="68.25" customHeight="1">
      <c r="A105" s="15">
        <v>901</v>
      </c>
      <c r="B105" s="18" t="s">
        <v>275</v>
      </c>
      <c r="C105" s="23" t="s">
        <v>287</v>
      </c>
      <c r="D105" s="3"/>
      <c r="E105" s="3">
        <v>5707978</v>
      </c>
      <c r="F105" s="3">
        <f t="shared" si="1"/>
        <v>5707978</v>
      </c>
    </row>
    <row r="106" spans="1:6" ht="142.5" customHeight="1">
      <c r="A106" s="15">
        <v>908</v>
      </c>
      <c r="B106" s="18" t="s">
        <v>243</v>
      </c>
      <c r="C106" s="23" t="s">
        <v>244</v>
      </c>
      <c r="D106" s="3">
        <v>313614000</v>
      </c>
      <c r="E106" s="3"/>
      <c r="F106" s="3">
        <f t="shared" si="1"/>
        <v>313614000</v>
      </c>
    </row>
    <row r="107" spans="1:6" ht="48.75" customHeight="1">
      <c r="A107" s="15"/>
      <c r="B107" s="9" t="s">
        <v>125</v>
      </c>
      <c r="C107" s="9" t="s">
        <v>126</v>
      </c>
      <c r="D107" s="19">
        <v>2411762900</v>
      </c>
      <c r="E107" s="19">
        <f>SUM(E108:E133)</f>
        <v>477982990</v>
      </c>
      <c r="F107" s="19">
        <f>SUM(F108:F133)</f>
        <v>2889745890</v>
      </c>
    </row>
    <row r="108" spans="1:6" ht="51" customHeight="1">
      <c r="A108" s="15">
        <v>909</v>
      </c>
      <c r="B108" s="4" t="s">
        <v>183</v>
      </c>
      <c r="C108" s="4" t="s">
        <v>127</v>
      </c>
      <c r="D108" s="3">
        <v>1026308400</v>
      </c>
      <c r="E108" s="3"/>
      <c r="F108" s="3">
        <f t="shared" si="1"/>
        <v>1026308400</v>
      </c>
    </row>
    <row r="109" spans="1:6" ht="65.25" customHeight="1">
      <c r="A109" s="15">
        <v>920</v>
      </c>
      <c r="B109" s="4" t="s">
        <v>184</v>
      </c>
      <c r="C109" s="22" t="s">
        <v>128</v>
      </c>
      <c r="D109" s="3">
        <v>14817600</v>
      </c>
      <c r="E109" s="3"/>
      <c r="F109" s="3">
        <f t="shared" si="1"/>
        <v>14817600</v>
      </c>
    </row>
    <row r="110" spans="1:6" ht="50.25" customHeight="1">
      <c r="A110" s="15">
        <v>920</v>
      </c>
      <c r="B110" s="4" t="s">
        <v>185</v>
      </c>
      <c r="C110" s="22" t="s">
        <v>129</v>
      </c>
      <c r="D110" s="3">
        <v>53988000</v>
      </c>
      <c r="E110" s="3"/>
      <c r="F110" s="3">
        <f t="shared" si="1"/>
        <v>53988000</v>
      </c>
    </row>
    <row r="111" spans="1:6" ht="81" customHeight="1">
      <c r="A111" s="15">
        <v>909</v>
      </c>
      <c r="B111" s="4" t="s">
        <v>186</v>
      </c>
      <c r="C111" s="22" t="s">
        <v>130</v>
      </c>
      <c r="D111" s="3">
        <v>75638200</v>
      </c>
      <c r="E111" s="3"/>
      <c r="F111" s="3">
        <f t="shared" si="1"/>
        <v>75638200</v>
      </c>
    </row>
    <row r="112" spans="1:6" ht="50.25" customHeight="1">
      <c r="A112" s="15">
        <v>940</v>
      </c>
      <c r="B112" s="4" t="s">
        <v>187</v>
      </c>
      <c r="C112" s="22" t="s">
        <v>131</v>
      </c>
      <c r="D112" s="3">
        <v>190300</v>
      </c>
      <c r="E112" s="3"/>
      <c r="F112" s="3">
        <f t="shared" si="1"/>
        <v>190300</v>
      </c>
    </row>
    <row r="113" spans="1:6" ht="49.5" customHeight="1">
      <c r="A113" s="15">
        <v>940</v>
      </c>
      <c r="B113" s="4" t="s">
        <v>188</v>
      </c>
      <c r="C113" s="22" t="s">
        <v>264</v>
      </c>
      <c r="D113" s="3">
        <v>252300</v>
      </c>
      <c r="E113" s="3"/>
      <c r="F113" s="3">
        <f t="shared" si="1"/>
        <v>252300</v>
      </c>
    </row>
    <row r="114" spans="1:6" ht="65.25" hidden="1" customHeight="1">
      <c r="A114" s="15"/>
      <c r="B114" s="4" t="s">
        <v>132</v>
      </c>
      <c r="C114" s="22" t="s">
        <v>133</v>
      </c>
      <c r="D114" s="3">
        <v>0</v>
      </c>
      <c r="E114" s="3"/>
      <c r="F114" s="3">
        <f t="shared" si="1"/>
        <v>0</v>
      </c>
    </row>
    <row r="115" spans="1:6" ht="99.75" customHeight="1">
      <c r="A115" s="15">
        <v>909</v>
      </c>
      <c r="B115" s="4" t="s">
        <v>189</v>
      </c>
      <c r="C115" s="22" t="s">
        <v>134</v>
      </c>
      <c r="D115" s="3">
        <v>298200</v>
      </c>
      <c r="E115" s="3"/>
      <c r="F115" s="3">
        <f t="shared" si="1"/>
        <v>298200</v>
      </c>
    </row>
    <row r="116" spans="1:6" ht="81.75" customHeight="1">
      <c r="A116" s="15">
        <v>909</v>
      </c>
      <c r="B116" s="4" t="s">
        <v>190</v>
      </c>
      <c r="C116" s="4" t="s">
        <v>135</v>
      </c>
      <c r="D116" s="3">
        <v>158000</v>
      </c>
      <c r="E116" s="3"/>
      <c r="F116" s="3">
        <f t="shared" si="1"/>
        <v>158000</v>
      </c>
    </row>
    <row r="117" spans="1:6" ht="81.75" customHeight="1">
      <c r="A117" s="15">
        <v>909</v>
      </c>
      <c r="B117" s="4" t="s">
        <v>191</v>
      </c>
      <c r="C117" s="4" t="s">
        <v>136</v>
      </c>
      <c r="D117" s="3">
        <v>1362800</v>
      </c>
      <c r="E117" s="3"/>
      <c r="F117" s="3">
        <f t="shared" si="1"/>
        <v>1362800</v>
      </c>
    </row>
    <row r="118" spans="1:6" ht="61.5" customHeight="1">
      <c r="A118" s="15">
        <v>906</v>
      </c>
      <c r="B118" s="4" t="s">
        <v>192</v>
      </c>
      <c r="C118" s="22" t="s">
        <v>137</v>
      </c>
      <c r="D118" s="3">
        <v>11507000</v>
      </c>
      <c r="E118" s="3"/>
      <c r="F118" s="3">
        <f t="shared" si="1"/>
        <v>11507000</v>
      </c>
    </row>
    <row r="119" spans="1:6" ht="49.5" customHeight="1">
      <c r="A119" s="15">
        <v>936</v>
      </c>
      <c r="B119" s="4" t="s">
        <v>193</v>
      </c>
      <c r="C119" s="22" t="s">
        <v>138</v>
      </c>
      <c r="D119" s="3">
        <v>154415100</v>
      </c>
      <c r="E119" s="3"/>
      <c r="F119" s="3">
        <f t="shared" si="1"/>
        <v>154415100</v>
      </c>
    </row>
    <row r="120" spans="1:6" ht="49.5" customHeight="1">
      <c r="A120" s="15">
        <v>938</v>
      </c>
      <c r="B120" s="4" t="s">
        <v>194</v>
      </c>
      <c r="C120" s="22" t="s">
        <v>139</v>
      </c>
      <c r="D120" s="3">
        <v>8004000</v>
      </c>
      <c r="E120" s="3"/>
      <c r="F120" s="3">
        <f t="shared" si="1"/>
        <v>8004000</v>
      </c>
    </row>
    <row r="121" spans="1:6" ht="66" customHeight="1">
      <c r="A121" s="15">
        <v>903</v>
      </c>
      <c r="B121" s="4" t="s">
        <v>195</v>
      </c>
      <c r="C121" s="22" t="s">
        <v>140</v>
      </c>
      <c r="D121" s="3">
        <v>7364800</v>
      </c>
      <c r="E121" s="3"/>
      <c r="F121" s="3">
        <f t="shared" si="1"/>
        <v>7364800</v>
      </c>
    </row>
    <row r="122" spans="1:6" ht="81.75" customHeight="1">
      <c r="A122" s="15">
        <v>934</v>
      </c>
      <c r="B122" s="4" t="s">
        <v>196</v>
      </c>
      <c r="C122" s="22" t="s">
        <v>141</v>
      </c>
      <c r="D122" s="3">
        <v>992701300</v>
      </c>
      <c r="E122" s="3"/>
      <c r="F122" s="3">
        <f t="shared" si="1"/>
        <v>992701300</v>
      </c>
    </row>
    <row r="123" spans="1:6" ht="81" customHeight="1">
      <c r="A123" s="15">
        <v>940</v>
      </c>
      <c r="B123" s="4" t="s">
        <v>197</v>
      </c>
      <c r="C123" s="22" t="s">
        <v>265</v>
      </c>
      <c r="D123" s="3">
        <v>70000</v>
      </c>
      <c r="E123" s="3"/>
      <c r="F123" s="3">
        <f t="shared" si="1"/>
        <v>70000</v>
      </c>
    </row>
    <row r="124" spans="1:6" ht="111.75" customHeight="1">
      <c r="A124" s="15">
        <v>940</v>
      </c>
      <c r="B124" s="4" t="s">
        <v>198</v>
      </c>
      <c r="C124" s="22" t="s">
        <v>266</v>
      </c>
      <c r="D124" s="3">
        <v>4304400</v>
      </c>
      <c r="E124" s="3"/>
      <c r="F124" s="3">
        <f t="shared" si="1"/>
        <v>4304400</v>
      </c>
    </row>
    <row r="125" spans="1:6" ht="113.25" customHeight="1">
      <c r="A125" s="15">
        <v>909</v>
      </c>
      <c r="B125" s="4" t="s">
        <v>199</v>
      </c>
      <c r="C125" s="4" t="s">
        <v>229</v>
      </c>
      <c r="D125" s="3">
        <v>13666200</v>
      </c>
      <c r="E125" s="3"/>
      <c r="F125" s="3">
        <f t="shared" si="1"/>
        <v>13666200</v>
      </c>
    </row>
    <row r="126" spans="1:6" ht="66.75" customHeight="1">
      <c r="A126" s="15">
        <v>901</v>
      </c>
      <c r="B126" s="4" t="s">
        <v>200</v>
      </c>
      <c r="C126" s="22" t="s">
        <v>230</v>
      </c>
      <c r="D126" s="3">
        <v>1936900</v>
      </c>
      <c r="E126" s="3"/>
      <c r="F126" s="3">
        <f t="shared" si="1"/>
        <v>1936900</v>
      </c>
    </row>
    <row r="127" spans="1:6" ht="129.75" customHeight="1">
      <c r="A127" s="15">
        <v>903</v>
      </c>
      <c r="B127" s="4" t="s">
        <v>201</v>
      </c>
      <c r="C127" s="22" t="s">
        <v>142</v>
      </c>
      <c r="D127" s="3">
        <v>10121000</v>
      </c>
      <c r="E127" s="3"/>
      <c r="F127" s="3">
        <f t="shared" si="1"/>
        <v>10121000</v>
      </c>
    </row>
    <row r="128" spans="1:6" ht="63" hidden="1">
      <c r="A128" s="15"/>
      <c r="B128" s="4" t="s">
        <v>143</v>
      </c>
      <c r="C128" s="22" t="s">
        <v>144</v>
      </c>
      <c r="D128" s="3">
        <v>0</v>
      </c>
      <c r="E128" s="3"/>
      <c r="F128" s="3">
        <f t="shared" si="1"/>
        <v>0</v>
      </c>
    </row>
    <row r="129" spans="1:6" ht="126">
      <c r="A129" s="15">
        <v>901</v>
      </c>
      <c r="B129" s="4" t="s">
        <v>240</v>
      </c>
      <c r="C129" s="22" t="s">
        <v>145</v>
      </c>
      <c r="D129" s="3">
        <v>0</v>
      </c>
      <c r="E129" s="3">
        <v>173818100</v>
      </c>
      <c r="F129" s="3">
        <f t="shared" si="1"/>
        <v>173818100</v>
      </c>
    </row>
    <row r="130" spans="1:6" ht="157.5">
      <c r="A130" s="15">
        <v>924</v>
      </c>
      <c r="B130" s="4" t="s">
        <v>276</v>
      </c>
      <c r="C130" s="22" t="s">
        <v>293</v>
      </c>
      <c r="D130" s="3">
        <v>0</v>
      </c>
      <c r="E130" s="3">
        <v>304164890</v>
      </c>
      <c r="F130" s="3">
        <f t="shared" si="1"/>
        <v>304164890</v>
      </c>
    </row>
    <row r="131" spans="1:6" ht="126" customHeight="1">
      <c r="A131" s="15">
        <v>924</v>
      </c>
      <c r="B131" s="4" t="s">
        <v>202</v>
      </c>
      <c r="C131" s="22" t="s">
        <v>146</v>
      </c>
      <c r="D131" s="3">
        <v>31343900</v>
      </c>
      <c r="E131" s="3"/>
      <c r="F131" s="3">
        <f t="shared" si="1"/>
        <v>31343900</v>
      </c>
    </row>
    <row r="132" spans="1:6" ht="81.75" customHeight="1">
      <c r="A132" s="15">
        <v>902</v>
      </c>
      <c r="B132" s="4" t="s">
        <v>203</v>
      </c>
      <c r="C132" s="22" t="s">
        <v>147</v>
      </c>
      <c r="D132" s="3">
        <v>3314500</v>
      </c>
      <c r="E132" s="3"/>
      <c r="F132" s="3">
        <f t="shared" si="1"/>
        <v>3314500</v>
      </c>
    </row>
    <row r="133" spans="1:6" ht="31.5" hidden="1">
      <c r="A133" s="15"/>
      <c r="B133" s="4" t="s">
        <v>148</v>
      </c>
      <c r="C133" s="22" t="s">
        <v>149</v>
      </c>
      <c r="D133" s="12">
        <v>0</v>
      </c>
      <c r="E133" s="12">
        <v>0</v>
      </c>
      <c r="F133" s="12">
        <f t="shared" si="1"/>
        <v>0</v>
      </c>
    </row>
    <row r="134" spans="1:6">
      <c r="A134" s="15"/>
      <c r="B134" s="20" t="s">
        <v>150</v>
      </c>
      <c r="C134" s="24" t="s">
        <v>151</v>
      </c>
      <c r="D134" s="16">
        <v>1479489400</v>
      </c>
      <c r="E134" s="16">
        <f>SUM(E135:E145)</f>
        <v>100491100</v>
      </c>
      <c r="F134" s="16">
        <f>SUM(F135:F145)</f>
        <v>1579980500</v>
      </c>
    </row>
    <row r="135" spans="1:6" ht="79.5" customHeight="1">
      <c r="A135" s="15">
        <v>920</v>
      </c>
      <c r="B135" s="4" t="s">
        <v>227</v>
      </c>
      <c r="C135" s="22" t="s">
        <v>152</v>
      </c>
      <c r="D135" s="3">
        <v>5563000</v>
      </c>
      <c r="E135" s="3">
        <v>400</v>
      </c>
      <c r="F135" s="3">
        <f t="shared" si="1"/>
        <v>5563400</v>
      </c>
    </row>
    <row r="136" spans="1:6" ht="66.75" customHeight="1">
      <c r="A136" s="15">
        <v>920</v>
      </c>
      <c r="B136" s="4" t="s">
        <v>228</v>
      </c>
      <c r="C136" s="22" t="s">
        <v>153</v>
      </c>
      <c r="D136" s="3">
        <v>1246000</v>
      </c>
      <c r="E136" s="3">
        <v>-200</v>
      </c>
      <c r="F136" s="3">
        <f t="shared" si="1"/>
        <v>1245800</v>
      </c>
    </row>
    <row r="137" spans="1:6" ht="220.5" hidden="1">
      <c r="A137" s="15"/>
      <c r="B137" s="4" t="s">
        <v>154</v>
      </c>
      <c r="C137" s="22" t="s">
        <v>155</v>
      </c>
      <c r="D137" s="3">
        <v>0</v>
      </c>
      <c r="E137" s="3"/>
      <c r="F137" s="3">
        <f t="shared" si="1"/>
        <v>0</v>
      </c>
    </row>
    <row r="138" spans="1:6" ht="142.5" customHeight="1">
      <c r="A138" s="15">
        <v>906</v>
      </c>
      <c r="B138" s="4" t="s">
        <v>204</v>
      </c>
      <c r="C138" s="22" t="s">
        <v>156</v>
      </c>
      <c r="D138" s="3">
        <v>112480200</v>
      </c>
      <c r="E138" s="3"/>
      <c r="F138" s="3">
        <f t="shared" si="1"/>
        <v>112480200</v>
      </c>
    </row>
    <row r="139" spans="1:6" ht="157.5" hidden="1">
      <c r="A139" s="15"/>
      <c r="B139" s="4" t="s">
        <v>157</v>
      </c>
      <c r="C139" s="22" t="s">
        <v>158</v>
      </c>
      <c r="D139" s="3">
        <v>0</v>
      </c>
      <c r="E139" s="3"/>
      <c r="F139" s="3">
        <f t="shared" si="1"/>
        <v>0</v>
      </c>
    </row>
    <row r="140" spans="1:6" ht="94.5" hidden="1">
      <c r="A140" s="15"/>
      <c r="B140" s="4" t="s">
        <v>159</v>
      </c>
      <c r="C140" s="22" t="s">
        <v>160</v>
      </c>
      <c r="D140" s="3">
        <v>0</v>
      </c>
      <c r="E140" s="3"/>
      <c r="F140" s="3">
        <f t="shared" si="1"/>
        <v>0</v>
      </c>
    </row>
    <row r="141" spans="1:6" ht="78.75">
      <c r="A141" s="15">
        <v>901</v>
      </c>
      <c r="B141" s="4" t="s">
        <v>241</v>
      </c>
      <c r="C141" s="22" t="s">
        <v>161</v>
      </c>
      <c r="D141" s="3">
        <v>0</v>
      </c>
      <c r="E141" s="3">
        <v>100490900</v>
      </c>
      <c r="F141" s="3">
        <f t="shared" ref="F141:F153" si="2">D141+E141</f>
        <v>100490900</v>
      </c>
    </row>
    <row r="142" spans="1:6" ht="94.5" hidden="1">
      <c r="A142" s="15"/>
      <c r="B142" s="4" t="s">
        <v>162</v>
      </c>
      <c r="C142" s="22" t="s">
        <v>163</v>
      </c>
      <c r="D142" s="3">
        <v>0</v>
      </c>
      <c r="E142" s="3"/>
      <c r="F142" s="3">
        <f t="shared" si="2"/>
        <v>0</v>
      </c>
    </row>
    <row r="143" spans="1:6" ht="97.5" customHeight="1">
      <c r="A143" s="15">
        <v>902</v>
      </c>
      <c r="B143" s="4" t="s">
        <v>205</v>
      </c>
      <c r="C143" s="22" t="s">
        <v>206</v>
      </c>
      <c r="D143" s="3">
        <v>3130000</v>
      </c>
      <c r="E143" s="3"/>
      <c r="F143" s="3">
        <f t="shared" si="2"/>
        <v>3130000</v>
      </c>
    </row>
    <row r="144" spans="1:6" ht="114" customHeight="1">
      <c r="A144" s="15">
        <v>901</v>
      </c>
      <c r="B144" s="4" t="s">
        <v>255</v>
      </c>
      <c r="C144" s="4" t="s">
        <v>256</v>
      </c>
      <c r="D144" s="3">
        <v>1357070200</v>
      </c>
      <c r="E144" s="3"/>
      <c r="F144" s="3">
        <f t="shared" si="2"/>
        <v>1357070200</v>
      </c>
    </row>
    <row r="145" spans="1:6" ht="47.25" hidden="1">
      <c r="A145" s="15"/>
      <c r="B145" s="4" t="s">
        <v>164</v>
      </c>
      <c r="C145" s="22" t="s">
        <v>165</v>
      </c>
      <c r="D145" s="3">
        <v>0</v>
      </c>
      <c r="E145" s="3"/>
      <c r="F145" s="3">
        <f t="shared" si="2"/>
        <v>0</v>
      </c>
    </row>
    <row r="146" spans="1:6" ht="31.5">
      <c r="A146" s="15"/>
      <c r="B146" s="20" t="s">
        <v>166</v>
      </c>
      <c r="C146" s="24" t="s">
        <v>167</v>
      </c>
      <c r="D146" s="16">
        <v>53643</v>
      </c>
      <c r="E146" s="16">
        <f>E147</f>
        <v>0</v>
      </c>
      <c r="F146" s="16">
        <f t="shared" si="2"/>
        <v>53643</v>
      </c>
    </row>
    <row r="147" spans="1:6" ht="63">
      <c r="A147" s="15">
        <v>909</v>
      </c>
      <c r="B147" s="4" t="s">
        <v>242</v>
      </c>
      <c r="C147" s="22" t="s">
        <v>168</v>
      </c>
      <c r="D147" s="12">
        <v>53643</v>
      </c>
      <c r="E147" s="12"/>
      <c r="F147" s="12">
        <f t="shared" si="2"/>
        <v>53643</v>
      </c>
    </row>
    <row r="148" spans="1:6" ht="64.5" customHeight="1">
      <c r="A148" s="15"/>
      <c r="B148" s="20" t="s">
        <v>169</v>
      </c>
      <c r="C148" s="20" t="s">
        <v>294</v>
      </c>
      <c r="D148" s="10">
        <v>366654482</v>
      </c>
      <c r="E148" s="10">
        <f>SUM(E149:E151)</f>
        <v>0</v>
      </c>
      <c r="F148" s="10">
        <f>SUM(F149:F151)</f>
        <v>366654482</v>
      </c>
    </row>
    <row r="149" spans="1:6" ht="114" customHeight="1">
      <c r="A149" s="15">
        <v>908</v>
      </c>
      <c r="B149" s="4" t="s">
        <v>250</v>
      </c>
      <c r="C149" s="4" t="s">
        <v>170</v>
      </c>
      <c r="D149" s="12">
        <v>103482903</v>
      </c>
      <c r="E149" s="12"/>
      <c r="F149" s="12">
        <f t="shared" si="2"/>
        <v>103482903</v>
      </c>
    </row>
    <row r="150" spans="1:6" ht="114.75" customHeight="1">
      <c r="A150" s="15">
        <v>924</v>
      </c>
      <c r="B150" s="4" t="s">
        <v>252</v>
      </c>
      <c r="C150" s="4" t="s">
        <v>171</v>
      </c>
      <c r="D150" s="12">
        <v>128943024</v>
      </c>
      <c r="E150" s="12"/>
      <c r="F150" s="12">
        <f t="shared" si="2"/>
        <v>128943024</v>
      </c>
    </row>
    <row r="151" spans="1:6" ht="141.75">
      <c r="A151" s="15">
        <v>924</v>
      </c>
      <c r="B151" s="4" t="s">
        <v>253</v>
      </c>
      <c r="C151" s="22" t="s">
        <v>172</v>
      </c>
      <c r="D151" s="12">
        <v>134228555</v>
      </c>
      <c r="E151" s="12"/>
      <c r="F151" s="12">
        <f t="shared" si="2"/>
        <v>134228555</v>
      </c>
    </row>
    <row r="152" spans="1:6">
      <c r="A152" s="15"/>
      <c r="B152" s="27" t="s">
        <v>173</v>
      </c>
      <c r="C152" s="27"/>
      <c r="D152" s="16">
        <v>35705748925</v>
      </c>
      <c r="E152" s="16">
        <f>SUM(E10+E50)</f>
        <v>1961868708</v>
      </c>
      <c r="F152" s="16">
        <f>SUM(F10+F50)</f>
        <v>37667617633</v>
      </c>
    </row>
    <row r="153" spans="1:6" ht="31.5">
      <c r="A153" s="15"/>
      <c r="B153" s="20" t="s">
        <v>174</v>
      </c>
      <c r="C153" s="24" t="s">
        <v>175</v>
      </c>
      <c r="D153" s="16">
        <v>928191238</v>
      </c>
      <c r="E153" s="16">
        <f>62000-4962000</f>
        <v>-4900000</v>
      </c>
      <c r="F153" s="16">
        <f t="shared" si="2"/>
        <v>923291238</v>
      </c>
    </row>
    <row r="154" spans="1:6">
      <c r="A154" s="15"/>
      <c r="B154" s="27" t="s">
        <v>176</v>
      </c>
      <c r="C154" s="27"/>
      <c r="D154" s="16">
        <v>36633940163</v>
      </c>
      <c r="E154" s="16">
        <f>SUM(E152+E153)</f>
        <v>1956968708</v>
      </c>
      <c r="F154" s="16">
        <f>SUM(F152+F153)</f>
        <v>38590908871</v>
      </c>
    </row>
    <row r="157" spans="1:6" hidden="1">
      <c r="C157" s="2" t="s">
        <v>245</v>
      </c>
      <c r="E157" s="21"/>
    </row>
    <row r="158" spans="1:6" hidden="1">
      <c r="C158" s="2" t="s">
        <v>246</v>
      </c>
      <c r="E158" s="21">
        <f>592520+400-200</f>
        <v>592720</v>
      </c>
    </row>
    <row r="159" spans="1:6" hidden="1">
      <c r="C159" s="2" t="s">
        <v>248</v>
      </c>
      <c r="E159" s="21">
        <f>39492000+43443300+72333800+29204600+18941000+1400000+7000000+2008000+12699420+5707978+173818100+100490900</f>
        <v>506539098</v>
      </c>
    </row>
    <row r="160" spans="1:6" hidden="1">
      <c r="C160" s="2" t="s">
        <v>249</v>
      </c>
      <c r="E160" s="21"/>
    </row>
    <row r="161" spans="3:5" hidden="1">
      <c r="C161" s="2" t="s">
        <v>251</v>
      </c>
      <c r="E161" s="21">
        <v>304164890</v>
      </c>
    </row>
    <row r="162" spans="3:5" hidden="1">
      <c r="C162" s="2" t="s">
        <v>262</v>
      </c>
      <c r="E162" s="21">
        <f>2000000+39000000+21059000+254000000+3002000+35041000+69930000+14700000</f>
        <v>438732000</v>
      </c>
    </row>
    <row r="163" spans="3:5" hidden="1">
      <c r="C163" s="2" t="s">
        <v>277</v>
      </c>
      <c r="E163" s="21">
        <v>711840000</v>
      </c>
    </row>
    <row r="164" spans="3:5" hidden="1">
      <c r="C164" s="2" t="s">
        <v>254</v>
      </c>
      <c r="E164" s="21">
        <f>62000-4962000</f>
        <v>-4900000</v>
      </c>
    </row>
    <row r="165" spans="3:5" hidden="1">
      <c r="C165" s="2" t="s">
        <v>247</v>
      </c>
      <c r="E165" s="21">
        <f>SUM(E157:E164)</f>
        <v>1956968708</v>
      </c>
    </row>
    <row r="166" spans="3:5">
      <c r="C166" s="2"/>
      <c r="E166" s="21">
        <f>E154-E165</f>
        <v>0</v>
      </c>
    </row>
    <row r="167" spans="3:5">
      <c r="C167" s="2"/>
    </row>
  </sheetData>
  <mergeCells count="7">
    <mergeCell ref="C1:F1"/>
    <mergeCell ref="C2:F2"/>
    <mergeCell ref="C3:F3"/>
    <mergeCell ref="B152:C152"/>
    <mergeCell ref="B154:C154"/>
    <mergeCell ref="B5:F5"/>
    <mergeCell ref="B6:F6"/>
  </mergeCells>
  <phoneticPr fontId="0" type="noConversion"/>
  <printOptions horizontalCentered="1"/>
  <pageMargins left="0.70866141732283472" right="0.19685039370078741" top="0.74803149606299213" bottom="0.55118110236220474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molchanova</cp:lastModifiedBy>
  <cp:lastPrinted>2011-06-16T12:28:10Z</cp:lastPrinted>
  <dcterms:created xsi:type="dcterms:W3CDTF">2010-10-13T08:18:32Z</dcterms:created>
  <dcterms:modified xsi:type="dcterms:W3CDTF">2011-06-17T11:08:20Z</dcterms:modified>
</cp:coreProperties>
</file>