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15" windowWidth="14415" windowHeight="12465"/>
  </bookViews>
  <sheets>
    <sheet name="Лист1" sheetId="1" r:id="rId1"/>
  </sheets>
  <definedNames>
    <definedName name="_xlnm.Print_Titles" localSheetId="0">Лист1!$9:$9</definedName>
    <definedName name="_xlnm.Print_Area" localSheetId="0">Лист1!$B$1:$F$102</definedName>
  </definedNames>
  <calcPr calcId="145621"/>
</workbook>
</file>

<file path=xl/calcChain.xml><?xml version="1.0" encoding="utf-8"?>
<calcChain xmlns="http://schemas.openxmlformats.org/spreadsheetml/2006/main">
  <c r="E16" i="1" l="1"/>
  <c r="F13" i="1" l="1"/>
  <c r="F14" i="1"/>
  <c r="F16" i="1"/>
  <c r="F18" i="1"/>
  <c r="F20" i="1"/>
  <c r="F21" i="1"/>
  <c r="F22" i="1"/>
  <c r="F24" i="1"/>
  <c r="F26" i="1"/>
  <c r="F28" i="1"/>
  <c r="F29" i="1"/>
  <c r="F31" i="1"/>
  <c r="F32" i="1"/>
  <c r="F33" i="1"/>
  <c r="F35" i="1"/>
  <c r="F37" i="1"/>
  <c r="F38" i="1"/>
  <c r="F39" i="1"/>
  <c r="F41" i="1"/>
  <c r="F42" i="1"/>
  <c r="F44" i="1"/>
  <c r="F45" i="1"/>
  <c r="F47" i="1"/>
  <c r="F48" i="1"/>
  <c r="F49" i="1"/>
  <c r="F50" i="1"/>
  <c r="F54" i="1"/>
  <c r="F55" i="1"/>
  <c r="F56" i="1"/>
  <c r="F58" i="1"/>
  <c r="F59" i="1"/>
  <c r="F60" i="1"/>
  <c r="F61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4" i="1"/>
  <c r="F95" i="1"/>
  <c r="F96" i="1"/>
  <c r="F97" i="1"/>
  <c r="F98" i="1"/>
  <c r="F100" i="1"/>
  <c r="F101" i="1"/>
  <c r="E99" i="1"/>
  <c r="F99" i="1" s="1"/>
  <c r="E93" i="1"/>
  <c r="F93" i="1" s="1"/>
  <c r="E65" i="1"/>
  <c r="E57" i="1"/>
  <c r="F57" i="1" s="1"/>
  <c r="E53" i="1"/>
  <c r="F53" i="1" s="1"/>
  <c r="E49" i="1"/>
  <c r="E46" i="1"/>
  <c r="F46" i="1" s="1"/>
  <c r="E43" i="1"/>
  <c r="F43" i="1" s="1"/>
  <c r="E40" i="1"/>
  <c r="F40" i="1" s="1"/>
  <c r="E36" i="1"/>
  <c r="F36" i="1" s="1"/>
  <c r="E34" i="1"/>
  <c r="F34" i="1" s="1"/>
  <c r="E30" i="1"/>
  <c r="E27" i="1" s="1"/>
  <c r="F27" i="1" s="1"/>
  <c r="E25" i="1"/>
  <c r="F25" i="1" s="1"/>
  <c r="E23" i="1"/>
  <c r="F23" i="1" s="1"/>
  <c r="E19" i="1"/>
  <c r="F19" i="1" s="1"/>
  <c r="E17" i="1"/>
  <c r="F17" i="1" s="1"/>
  <c r="E15" i="1"/>
  <c r="F15" i="1" s="1"/>
  <c r="E12" i="1"/>
  <c r="F12" i="1" s="1"/>
  <c r="E11" i="1"/>
  <c r="E52" i="1" l="1"/>
  <c r="E51" i="1" s="1"/>
  <c r="F30" i="1"/>
  <c r="E10" i="1"/>
  <c r="F11" i="1"/>
  <c r="E102" i="1" l="1"/>
  <c r="F10" i="1"/>
  <c r="D27" i="1"/>
  <c r="D12" i="1" l="1"/>
  <c r="D11" i="1" s="1"/>
  <c r="D15" i="1"/>
  <c r="D17" i="1"/>
  <c r="D19" i="1"/>
  <c r="D23" i="1"/>
  <c r="D25" i="1"/>
  <c r="D30" i="1"/>
  <c r="D34" i="1"/>
  <c r="D36" i="1"/>
  <c r="D40" i="1"/>
  <c r="D43" i="1"/>
  <c r="D46" i="1"/>
  <c r="D99" i="1" l="1"/>
  <c r="D57" i="1"/>
  <c r="D92" i="1" l="1"/>
  <c r="D65" i="1" s="1"/>
  <c r="F65" i="1" l="1"/>
  <c r="F52" i="1" s="1"/>
  <c r="F51" i="1" s="1"/>
  <c r="D52" i="1"/>
  <c r="D51" i="1" s="1"/>
  <c r="D95" i="1"/>
  <c r="D93" i="1" s="1"/>
  <c r="D56" i="1" l="1"/>
  <c r="D53" i="1" s="1"/>
  <c r="D49" i="1" l="1"/>
  <c r="D10" i="1" s="1"/>
  <c r="D102" i="1" l="1"/>
  <c r="F102" i="1" s="1"/>
</calcChain>
</file>

<file path=xl/sharedStrings.xml><?xml version="1.0" encoding="utf-8"?>
<sst xmlns="http://schemas.openxmlformats.org/spreadsheetml/2006/main" count="195" uniqueCount="194">
  <si>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</si>
  <si>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</si>
  <si>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</si>
  <si>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</si>
  <si>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</si>
  <si>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</si>
  <si>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</si>
  <si>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</si>
  <si>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</si>
  <si>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</si>
  <si>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</si>
  <si>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</si>
  <si>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</si>
  <si>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</si>
  <si>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</si>
  <si>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</si>
  <si>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</si>
  <si>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</si>
  <si>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</si>
  <si>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</si>
  <si>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</si>
  <si>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</si>
  <si>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</si>
  <si>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</si>
  <si>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</si>
  <si>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</si>
  <si>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</si>
  <si>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</si>
  <si>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</si>
  <si>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</si>
  <si>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</si>
  <si>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</si>
  <si>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</si>
  <si>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</si>
  <si>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</si>
  <si>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</si>
  <si>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</si>
  <si>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</si>
  <si>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</si>
  <si>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</si>
  <si>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</si>
  <si>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</si>
  <si>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</si>
  <si>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</si>
  <si>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</si>
  <si>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</si>
  <si>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</si>
  <si>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</si>
  <si>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</si>
  <si>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</si>
  <si>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</si>
  <si>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</si>
  <si>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</si>
  <si>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</si>
  <si>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</si>
  <si>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</si>
  <si>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</si>
  <si>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</si>
  <si>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</si>
  <si>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</si>
  <si>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</si>
  <si>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</si>
  <si>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</si>
  <si>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</si>
  <si>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</si>
  <si>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</si>
  <si>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</si>
  <si>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</si>
  <si>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</si>
  <si>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</si>
  <si>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</si>
  <si>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</si>
  <si>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</si>
  <si>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</si>
  <si>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</si>
  <si>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</si>
  <si>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</si>
  <si>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</si>
  <si>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</si>
  <si>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</si>
  <si>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</si>
  <si>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</si>
  <si>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</si>
  <si>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</si>
  <si>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</si>
  <si>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</si>
  <si>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</si>
  <si>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</si>
  <si>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</si>
  <si>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</si>
  <si>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</si>
  <si>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</si>
  <si>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</si>
  <si>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</si>
  <si>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</si>
  <si>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</si>
  <si>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</si>
  <si>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</si>
  <si>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</si>
  <si>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</si>
  <si>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</si>
  <si>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</si>
  <si>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</si>
  <si>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</si>
  <si>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</si>
  <si>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</si>
  <si>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</si>
  <si>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</si>
  <si>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</si>
  <si>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</si>
  <si>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</si>
  <si>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</si>
  <si>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</si>
  <si>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</si>
  <si>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</si>
  <si>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</si>
  <si>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</si>
  <si>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</si>
  <si>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</si>
  <si>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</si>
  <si>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</si>
  <si>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</si>
  <si>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</si>
  <si>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</si>
  <si>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</si>
  <si>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</si>
  <si>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</si>
  <si>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</si>
  <si>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</si>
  <si>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</si>
  <si>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</si>
  <si>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</si>
  <si>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</si>
  <si>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</si>
  <si>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</si>
  <si>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</si>
  <si>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</si>
  <si>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</si>
  <si>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</si>
  <si>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</si>
  <si>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</si>
  <si>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</si>
  <si>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</si>
  <si>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</si>
  <si>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</si>
  <si>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</si>
  <si>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</si>
  <si>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</si>
  <si>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</si>
  <si>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</si>
  <si>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</si>
  <si>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</si>
  <si>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 xml:space="preserve">Единые субвенции бюджетам субъектов Российской Федерации 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</si>
  <si>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</si>
  <si>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</si>
  <si>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</si>
  <si>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</si>
  <si>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Субсидии бюджетам субъектов Российской Фе-дерации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</si>
  <si>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</si>
  <si>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Фе-дерации на мероприятия по пренатальной (дородовой) диагностике</t>
  </si>
  <si>
    <t xml:space="preserve">000 2 02 02173 02 0000 151
</t>
  </si>
  <si>
    <t xml:space="preserve"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</si>
  <si>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000 02 03008 02 0000 151</t>
  </si>
  <si>
    <t>000 02 03009 02 0000 151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</si>
  <si>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</si>
  <si>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</si>
  <si>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</si>
  <si>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</si>
  <si>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</si>
  <si>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</si>
  <si>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</si>
  <si>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</si>
  <si>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</si>
  <si>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</si>
  <si>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</si>
  <si>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</si>
  <si>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</si>
  <si>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</si>
  <si>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</si>
  <si>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Приложение 3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</si>
  <si>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</si>
  <si>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</si>
  <si>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</si>
  <si>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</si>
  <si>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</si>
  <si>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</si>
  <si>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</si>
  <si>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</si>
  <si>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</si>
  <si>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</si>
  <si>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</si>
  <si>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</si>
  <si>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</si>
  <si>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от 23.12.2013 № 81-з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</si>
</sst>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10" fillId="3" borderId="1" xfId="0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wrapText="1"/>
    </xf>
    <xf numFmtId="3" fontId="8" fillId="3" borderId="1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right"/>
    </xf>
    <xf numFmtId="3" fontId="10" fillId="3" borderId="1" xfId="0" applyNumberFormat="1" applyFont="1" applyFill="1" applyBorder="1" applyAlignment="1">
      <alignment horizontal="right"/>
    </xf>
    <xf numFmtId="0" fontId="12" fillId="3" borderId="0" xfId="0" applyFont="1" applyFill="1" applyAlignment="1">
      <alignment vertical="top" wrapText="1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 wrapText="1"/>
    </xf>
    <xf numFmtId="3" fontId="8" fillId="3" borderId="1" xfId="0" applyNumberFormat="1" applyFont="1" applyFill="1" applyBorder="1" applyAlignment="1"/>
    <xf numFmtId="0" fontId="13" fillId="0" borderId="1" xfId="0" applyFont="1" applyBorder="1" applyAlignment="1">
      <alignment vertical="top"/>
    </xf>
    <xf numFmtId="0" fontId="13" fillId="0" borderId="0" xfId="0" applyFont="1"/>
    <xf numFmtId="3" fontId="12" fillId="3" borderId="1" xfId="0" applyNumberFormat="1" applyFont="1" applyFill="1" applyBorder="1" applyAlignment="1"/>
    <xf numFmtId="0" fontId="12" fillId="3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view="pageBreakPreview" zoomScale="150" zoomScaleNormal="100" zoomScaleSheetLayoutView="150" workbookViewId="0">
      <selection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5.5703125" style="2" customWidth="1"/>
    <col min="7" max="7" width="9.140625" style="2"/>
    <col min="8" max="8" width="29.5703125" style="2" customWidth="1"/>
    <col min="9" max="16384" width="9.140625" style="2"/>
  </cols>
  <sheetData>
    <row r="1" spans="1:6" x14ac:dyDescent="0.25">
      <c r="B1" s="46" t="s">
        <v>179</v>
      </c>
      <c r="C1" s="46"/>
      <c r="D1" s="46"/>
      <c r="E1" s="46"/>
      <c r="F1" s="46"/>
    </row>
    <row r="2" spans="1:6" x14ac:dyDescent="0.25">
      <c r="B2" s="46" t="s">
        <v>143</v>
      </c>
      <c r="C2" s="46"/>
      <c r="D2" s="46"/>
      <c r="E2" s="46"/>
      <c r="F2" s="46"/>
    </row>
    <row r="3" spans="1:6" x14ac:dyDescent="0.25">
      <c r="B3" s="46" t="s">
        <v>193</v>
      </c>
      <c r="C3" s="46"/>
      <c r="D3" s="46"/>
      <c r="E3" s="46"/>
      <c r="F3" s="46"/>
    </row>
    <row r="4" spans="1:6" x14ac:dyDescent="0.25">
      <c r="C4" s="21"/>
    </row>
    <row r="5" spans="1:6" ht="18.75" x14ac:dyDescent="0.3">
      <c r="B5" s="47" t="s">
        <v>144</v>
      </c>
      <c r="C5" s="47"/>
      <c r="D5" s="47"/>
      <c r="E5" s="47"/>
      <c r="F5" s="47"/>
    </row>
    <row r="6" spans="1:6" ht="18.75" x14ac:dyDescent="0.3">
      <c r="B6" s="47" t="s">
        <v>0</v>
      </c>
      <c r="C6" s="47"/>
      <c r="D6" s="47"/>
      <c r="E6" s="47"/>
      <c r="F6" s="47"/>
    </row>
    <row r="7" spans="1:6" ht="18.75" x14ac:dyDescent="0.3">
      <c r="B7" s="7"/>
      <c r="C7" s="8"/>
      <c r="D7" s="7"/>
      <c r="E7" s="7"/>
      <c r="F7" s="7"/>
    </row>
    <row r="8" spans="1:6" ht="18.75" x14ac:dyDescent="0.3">
      <c r="B8" s="7"/>
      <c r="C8" s="8"/>
      <c r="D8" s="7"/>
      <c r="E8" s="7"/>
      <c r="F8" s="7"/>
    </row>
    <row r="9" spans="1:6" ht="47.25" x14ac:dyDescent="0.25">
      <c r="A9" s="4"/>
      <c r="B9" s="9" t="s">
        <v>1</v>
      </c>
      <c r="C9" s="9" t="s">
        <v>2</v>
      </c>
      <c r="D9" s="10" t="s">
        <v>145</v>
      </c>
      <c r="E9" s="10" t="s">
        <v>190</v>
      </c>
      <c r="F9" s="10" t="s">
        <v>145</v>
      </c>
    </row>
    <row r="10" spans="1:6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</row>
    <row r="11" spans="1:6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74" si="0">D11+E11</f>
        <v>24076500000</v>
      </c>
    </row>
    <row r="12" spans="1:6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</row>
    <row r="13" spans="1:6" ht="34.5" customHeight="1" x14ac:dyDescent="0.25">
      <c r="B13" s="15" t="s">
        <v>65</v>
      </c>
      <c r="C13" s="15" t="s">
        <v>7</v>
      </c>
      <c r="D13" s="36">
        <v>11114400000</v>
      </c>
      <c r="E13" s="36"/>
      <c r="F13" s="36">
        <f t="shared" si="0"/>
        <v>11114400000</v>
      </c>
    </row>
    <row r="14" spans="1:6" ht="18" customHeight="1" x14ac:dyDescent="0.25">
      <c r="B14" s="13" t="s">
        <v>64</v>
      </c>
      <c r="C14" s="13" t="s">
        <v>8</v>
      </c>
      <c r="D14" s="37">
        <v>12886100000</v>
      </c>
      <c r="E14" s="37">
        <v>76000000</v>
      </c>
      <c r="F14" s="37">
        <f t="shared" si="0"/>
        <v>12962100000</v>
      </c>
    </row>
    <row r="15" spans="1:6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</row>
    <row r="16" spans="1:6" ht="36" customHeight="1" x14ac:dyDescent="0.25">
      <c r="B16" s="13" t="s">
        <v>11</v>
      </c>
      <c r="C16" s="13" t="s">
        <v>12</v>
      </c>
      <c r="D16" s="37">
        <v>12030000000</v>
      </c>
      <c r="E16" s="37">
        <f>1388200000+174000000</f>
        <v>1562200000</v>
      </c>
      <c r="F16" s="37">
        <f t="shared" si="0"/>
        <v>13592200000</v>
      </c>
    </row>
    <row r="17" spans="2:6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</row>
    <row r="18" spans="2:6" ht="35.25" customHeight="1" x14ac:dyDescent="0.25">
      <c r="B18" s="13" t="s">
        <v>63</v>
      </c>
      <c r="C18" s="13" t="s">
        <v>14</v>
      </c>
      <c r="D18" s="37">
        <v>1761596000</v>
      </c>
      <c r="E18" s="37"/>
      <c r="F18" s="37">
        <f t="shared" si="0"/>
        <v>1761596000</v>
      </c>
    </row>
    <row r="19" spans="2:6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</row>
    <row r="20" spans="2:6" ht="18" customHeight="1" x14ac:dyDescent="0.25">
      <c r="B20" s="13" t="s">
        <v>58</v>
      </c>
      <c r="C20" s="13" t="s">
        <v>16</v>
      </c>
      <c r="D20" s="37">
        <v>5692000000</v>
      </c>
      <c r="E20" s="37">
        <v>50000000</v>
      </c>
      <c r="F20" s="37">
        <f t="shared" si="0"/>
        <v>5742000000</v>
      </c>
    </row>
    <row r="21" spans="2:6" x14ac:dyDescent="0.25">
      <c r="B21" s="13" t="s">
        <v>59</v>
      </c>
      <c r="C21" s="13" t="s">
        <v>17</v>
      </c>
      <c r="D21" s="37">
        <v>818900000</v>
      </c>
      <c r="E21" s="37">
        <v>62000000</v>
      </c>
      <c r="F21" s="37">
        <f t="shared" si="0"/>
        <v>880900000</v>
      </c>
    </row>
    <row r="22" spans="2:6" x14ac:dyDescent="0.25">
      <c r="B22" s="13" t="s">
        <v>75</v>
      </c>
      <c r="C22" s="13" t="s">
        <v>76</v>
      </c>
      <c r="D22" s="37">
        <v>1848000</v>
      </c>
      <c r="E22" s="37"/>
      <c r="F22" s="37">
        <f t="shared" si="0"/>
        <v>1848000</v>
      </c>
    </row>
    <row r="23" spans="2:6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</row>
    <row r="24" spans="2:6" x14ac:dyDescent="0.25">
      <c r="B24" s="13" t="s">
        <v>61</v>
      </c>
      <c r="C24" s="13" t="s">
        <v>19</v>
      </c>
      <c r="D24" s="37">
        <v>4000000</v>
      </c>
      <c r="E24" s="37"/>
      <c r="F24" s="37">
        <f t="shared" si="0"/>
        <v>4000000</v>
      </c>
    </row>
    <row r="25" spans="2:6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</row>
    <row r="26" spans="2:6" ht="51" customHeight="1" x14ac:dyDescent="0.25">
      <c r="B26" s="13" t="s">
        <v>22</v>
      </c>
      <c r="C26" s="13" t="s">
        <v>23</v>
      </c>
      <c r="D26" s="37">
        <v>40606000</v>
      </c>
      <c r="E26" s="37"/>
      <c r="F26" s="37">
        <f t="shared" si="0"/>
        <v>40606000</v>
      </c>
    </row>
    <row r="27" spans="2:6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</row>
    <row r="28" spans="2:6" ht="66" customHeight="1" x14ac:dyDescent="0.25">
      <c r="B28" s="13" t="s">
        <v>56</v>
      </c>
      <c r="C28" s="13" t="s">
        <v>26</v>
      </c>
      <c r="D28" s="37">
        <v>1320000</v>
      </c>
      <c r="E28" s="37"/>
      <c r="F28" s="37">
        <f t="shared" si="0"/>
        <v>1320000</v>
      </c>
    </row>
    <row r="29" spans="2:6" ht="51" customHeight="1" x14ac:dyDescent="0.25">
      <c r="B29" s="13" t="s">
        <v>55</v>
      </c>
      <c r="C29" s="13" t="s">
        <v>27</v>
      </c>
      <c r="D29" s="37">
        <v>30000000</v>
      </c>
      <c r="E29" s="37"/>
      <c r="F29" s="37">
        <f t="shared" si="0"/>
        <v>30000000</v>
      </c>
    </row>
    <row r="30" spans="2:6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</row>
    <row r="31" spans="2:6" ht="111" customHeight="1" x14ac:dyDescent="0.25">
      <c r="B31" s="15" t="s">
        <v>54</v>
      </c>
      <c r="C31" s="15" t="s">
        <v>69</v>
      </c>
      <c r="D31" s="36">
        <v>13560000</v>
      </c>
      <c r="E31" s="36"/>
      <c r="F31" s="36">
        <f t="shared" si="0"/>
        <v>13560000</v>
      </c>
    </row>
    <row r="32" spans="2:6" ht="156.75" customHeight="1" x14ac:dyDescent="0.25">
      <c r="B32" s="15" t="s">
        <v>78</v>
      </c>
      <c r="C32" s="15" t="s">
        <v>77</v>
      </c>
      <c r="D32" s="36">
        <v>1120000</v>
      </c>
      <c r="E32" s="36"/>
      <c r="F32" s="36">
        <f t="shared" si="0"/>
        <v>1120000</v>
      </c>
    </row>
    <row r="33" spans="2:8" ht="111.75" customHeight="1" x14ac:dyDescent="0.25">
      <c r="B33" s="15" t="s">
        <v>53</v>
      </c>
      <c r="C33" s="15" t="s">
        <v>70</v>
      </c>
      <c r="D33" s="36">
        <v>11700000</v>
      </c>
      <c r="E33" s="36"/>
      <c r="F33" s="36">
        <f t="shared" si="0"/>
        <v>11700000</v>
      </c>
    </row>
    <row r="34" spans="2:8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</row>
    <row r="35" spans="2:8" ht="81" customHeight="1" x14ac:dyDescent="0.25">
      <c r="B35" s="15" t="s">
        <v>52</v>
      </c>
      <c r="C35" s="15" t="s">
        <v>31</v>
      </c>
      <c r="D35" s="36">
        <v>7206000</v>
      </c>
      <c r="E35" s="36"/>
      <c r="F35" s="36">
        <f t="shared" si="0"/>
        <v>7206000</v>
      </c>
    </row>
    <row r="36" spans="2:8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</row>
    <row r="37" spans="2:8" ht="31.5" x14ac:dyDescent="0.25">
      <c r="B37" s="13" t="s">
        <v>51</v>
      </c>
      <c r="C37" s="13" t="s">
        <v>34</v>
      </c>
      <c r="D37" s="37">
        <v>67310000</v>
      </c>
      <c r="E37" s="37"/>
      <c r="F37" s="37">
        <f t="shared" si="0"/>
        <v>67310000</v>
      </c>
    </row>
    <row r="38" spans="2:8" x14ac:dyDescent="0.25">
      <c r="B38" s="13" t="s">
        <v>74</v>
      </c>
      <c r="C38" s="13" t="s">
        <v>35</v>
      </c>
      <c r="D38" s="37">
        <v>400000</v>
      </c>
      <c r="E38" s="37"/>
      <c r="F38" s="37">
        <f t="shared" si="0"/>
        <v>400000</v>
      </c>
    </row>
    <row r="39" spans="2:8" x14ac:dyDescent="0.25">
      <c r="B39" s="13" t="s">
        <v>50</v>
      </c>
      <c r="C39" s="13" t="s">
        <v>36</v>
      </c>
      <c r="D39" s="37">
        <v>15100000</v>
      </c>
      <c r="E39" s="37"/>
      <c r="F39" s="37">
        <f t="shared" si="0"/>
        <v>15100000</v>
      </c>
    </row>
    <row r="40" spans="2:8" ht="35.25" customHeight="1" x14ac:dyDescent="0.25">
      <c r="B40" s="11" t="s">
        <v>37</v>
      </c>
      <c r="C40" s="11" t="s">
        <v>73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</row>
    <row r="41" spans="2:8" ht="26.25" customHeight="1" x14ac:dyDescent="0.25">
      <c r="B41" s="16" t="s">
        <v>174</v>
      </c>
      <c r="C41" s="40" t="s">
        <v>175</v>
      </c>
      <c r="D41" s="37">
        <v>19900000</v>
      </c>
      <c r="E41" s="37"/>
      <c r="F41" s="37">
        <f t="shared" si="0"/>
        <v>19900000</v>
      </c>
      <c r="H41" s="6"/>
    </row>
    <row r="42" spans="2:8" x14ac:dyDescent="0.25">
      <c r="B42" s="16" t="s">
        <v>176</v>
      </c>
      <c r="C42" s="41" t="s">
        <v>177</v>
      </c>
      <c r="D42" s="37">
        <v>23400000</v>
      </c>
      <c r="E42" s="37"/>
      <c r="F42" s="37">
        <f t="shared" si="0"/>
        <v>23400000</v>
      </c>
      <c r="H42" s="6"/>
    </row>
    <row r="43" spans="2:8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</row>
    <row r="44" spans="2:8" ht="97.5" customHeight="1" x14ac:dyDescent="0.25">
      <c r="B44" s="13" t="s">
        <v>40</v>
      </c>
      <c r="C44" s="13" t="s">
        <v>71</v>
      </c>
      <c r="D44" s="37">
        <v>75000000</v>
      </c>
      <c r="E44" s="37"/>
      <c r="F44" s="37">
        <f t="shared" si="0"/>
        <v>75000000</v>
      </c>
    </row>
    <row r="45" spans="2:8" ht="65.25" customHeight="1" x14ac:dyDescent="0.25">
      <c r="B45" s="13" t="s">
        <v>41</v>
      </c>
      <c r="C45" s="13" t="s">
        <v>72</v>
      </c>
      <c r="D45" s="37">
        <v>500000</v>
      </c>
      <c r="E45" s="37"/>
      <c r="F45" s="37">
        <f t="shared" si="0"/>
        <v>500000</v>
      </c>
    </row>
    <row r="46" spans="2:8" ht="18.75" customHeight="1" x14ac:dyDescent="0.25">
      <c r="B46" s="11" t="s">
        <v>42</v>
      </c>
      <c r="C46" s="11" t="s">
        <v>43</v>
      </c>
      <c r="D46" s="31">
        <f>SUM(D47:D48)</f>
        <v>278252000</v>
      </c>
      <c r="E46" s="31">
        <f>SUM(E47:E48)</f>
        <v>0</v>
      </c>
      <c r="F46" s="31">
        <f t="shared" si="0"/>
        <v>278252000</v>
      </c>
    </row>
    <row r="47" spans="2:8" ht="48.75" customHeight="1" x14ac:dyDescent="0.25">
      <c r="B47" s="13" t="s">
        <v>79</v>
      </c>
      <c r="C47" s="13" t="s">
        <v>80</v>
      </c>
      <c r="D47" s="37">
        <v>250000000</v>
      </c>
      <c r="E47" s="37"/>
      <c r="F47" s="37">
        <f t="shared" si="0"/>
        <v>250000000</v>
      </c>
    </row>
    <row r="48" spans="2:8" ht="66" customHeight="1" x14ac:dyDescent="0.25">
      <c r="B48" s="13" t="s">
        <v>44</v>
      </c>
      <c r="C48" s="13" t="s">
        <v>45</v>
      </c>
      <c r="D48" s="38">
        <v>28252000</v>
      </c>
      <c r="E48" s="38"/>
      <c r="F48" s="38">
        <f t="shared" si="0"/>
        <v>28252000</v>
      </c>
    </row>
    <row r="49" spans="1:6" ht="18" customHeight="1" x14ac:dyDescent="0.25">
      <c r="B49" s="11" t="s">
        <v>46</v>
      </c>
      <c r="C49" s="11" t="s">
        <v>47</v>
      </c>
      <c r="D49" s="31">
        <f>D50</f>
        <v>4500000</v>
      </c>
      <c r="E49" s="31">
        <f>E50</f>
        <v>0</v>
      </c>
      <c r="F49" s="31">
        <f t="shared" si="0"/>
        <v>4500000</v>
      </c>
    </row>
    <row r="50" spans="1:6" ht="34.5" customHeight="1" x14ac:dyDescent="0.25">
      <c r="B50" s="13" t="s">
        <v>48</v>
      </c>
      <c r="C50" s="13" t="s">
        <v>49</v>
      </c>
      <c r="D50" s="37">
        <v>4500000</v>
      </c>
      <c r="E50" s="37"/>
      <c r="F50" s="37">
        <f t="shared" si="0"/>
        <v>4500000</v>
      </c>
    </row>
    <row r="51" spans="1:6" ht="17.25" customHeight="1" x14ac:dyDescent="0.25">
      <c r="A51" s="5"/>
      <c r="B51" s="11" t="s">
        <v>81</v>
      </c>
      <c r="C51" s="11" t="s">
        <v>82</v>
      </c>
      <c r="D51" s="33">
        <f>SUM(D52)</f>
        <v>4966959427</v>
      </c>
      <c r="E51" s="33">
        <f>SUM(E52)</f>
        <v>0</v>
      </c>
      <c r="F51" s="33">
        <f>SUM(F52,F99)</f>
        <v>4966959427</v>
      </c>
    </row>
    <row r="52" spans="1:6" ht="35.25" customHeight="1" x14ac:dyDescent="0.25">
      <c r="A52" s="5"/>
      <c r="B52" s="11" t="s">
        <v>83</v>
      </c>
      <c r="C52" s="11" t="s">
        <v>84</v>
      </c>
      <c r="D52" s="31">
        <f>SUM(D53,D57,D65,D93,D99)</f>
        <v>4966959427</v>
      </c>
      <c r="E52" s="31">
        <f>SUM(E53,E57,E65,E93,E99)</f>
        <v>0</v>
      </c>
      <c r="F52" s="31">
        <f>SUM(F53,F57,F65,F93)</f>
        <v>4250410420</v>
      </c>
    </row>
    <row r="53" spans="1:6" ht="34.5" customHeight="1" x14ac:dyDescent="0.25">
      <c r="A53" s="5"/>
      <c r="B53" s="11" t="s">
        <v>85</v>
      </c>
      <c r="C53" s="11" t="s">
        <v>86</v>
      </c>
      <c r="D53" s="33">
        <f>D54+D55+D56</f>
        <v>903041500</v>
      </c>
      <c r="E53" s="33">
        <f>E54+E55+E56</f>
        <v>0</v>
      </c>
      <c r="F53" s="33">
        <f t="shared" si="0"/>
        <v>903041500</v>
      </c>
    </row>
    <row r="54" spans="1:6" ht="51" customHeight="1" x14ac:dyDescent="0.25">
      <c r="A54" s="5"/>
      <c r="B54" s="15" t="s">
        <v>87</v>
      </c>
      <c r="C54" s="15" t="s">
        <v>88</v>
      </c>
      <c r="D54" s="32">
        <v>64720400</v>
      </c>
      <c r="E54" s="32"/>
      <c r="F54" s="32">
        <f t="shared" si="0"/>
        <v>64720400</v>
      </c>
    </row>
    <row r="55" spans="1:6" ht="50.25" hidden="1" customHeight="1" x14ac:dyDescent="0.25">
      <c r="A55" s="5"/>
      <c r="B55" s="15" t="s">
        <v>153</v>
      </c>
      <c r="C55" s="15" t="s">
        <v>89</v>
      </c>
      <c r="D55" s="32"/>
      <c r="E55" s="32"/>
      <c r="F55" s="32">
        <f t="shared" si="0"/>
        <v>0</v>
      </c>
    </row>
    <row r="56" spans="1:6" ht="32.25" customHeight="1" x14ac:dyDescent="0.25">
      <c r="A56" s="5"/>
      <c r="B56" s="15" t="s">
        <v>154</v>
      </c>
      <c r="C56" s="15" t="s">
        <v>155</v>
      </c>
      <c r="D56" s="32">
        <f>63736000+774585100</f>
        <v>838321100</v>
      </c>
      <c r="E56" s="32"/>
      <c r="F56" s="32">
        <f t="shared" si="0"/>
        <v>838321100</v>
      </c>
    </row>
    <row r="57" spans="1:6" ht="49.5" customHeight="1" x14ac:dyDescent="0.25">
      <c r="A57" s="5"/>
      <c r="B57" s="11" t="s">
        <v>90</v>
      </c>
      <c r="C57" s="11" t="s">
        <v>91</v>
      </c>
      <c r="D57" s="33">
        <f>SUM(D58:D64)</f>
        <v>80748100</v>
      </c>
      <c r="E57" s="33">
        <f>SUM(E58:E64)</f>
        <v>0</v>
      </c>
      <c r="F57" s="33">
        <f t="shared" si="0"/>
        <v>80748100</v>
      </c>
    </row>
    <row r="58" spans="1:6" ht="35.25" customHeight="1" x14ac:dyDescent="0.25">
      <c r="A58" s="5"/>
      <c r="B58" s="15" t="s">
        <v>92</v>
      </c>
      <c r="C58" s="15" t="s">
        <v>93</v>
      </c>
      <c r="D58" s="30">
        <v>37510500</v>
      </c>
      <c r="E58" s="30"/>
      <c r="F58" s="30">
        <f t="shared" si="0"/>
        <v>37510500</v>
      </c>
    </row>
    <row r="59" spans="1:6" ht="48.75" hidden="1" customHeight="1" x14ac:dyDescent="0.25">
      <c r="A59" s="5"/>
      <c r="B59" s="15" t="s">
        <v>141</v>
      </c>
      <c r="C59" s="15" t="s">
        <v>142</v>
      </c>
      <c r="D59" s="30"/>
      <c r="E59" s="30"/>
      <c r="F59" s="30">
        <f t="shared" si="0"/>
        <v>0</v>
      </c>
    </row>
    <row r="60" spans="1:6" ht="83.25" customHeight="1" x14ac:dyDescent="0.25">
      <c r="A60" s="5"/>
      <c r="B60" s="15" t="s">
        <v>137</v>
      </c>
      <c r="C60" s="18" t="s">
        <v>138</v>
      </c>
      <c r="D60" s="30">
        <v>9151100</v>
      </c>
      <c r="E60" s="30"/>
      <c r="F60" s="30">
        <f t="shared" si="0"/>
        <v>9151100</v>
      </c>
    </row>
    <row r="61" spans="1:6" ht="80.25" hidden="1" customHeight="1" x14ac:dyDescent="0.25">
      <c r="A61" s="5"/>
      <c r="B61" s="22" t="s">
        <v>139</v>
      </c>
      <c r="C61" s="23" t="s">
        <v>140</v>
      </c>
      <c r="D61" s="30"/>
      <c r="E61" s="30"/>
      <c r="F61" s="30">
        <f t="shared" si="0"/>
        <v>0</v>
      </c>
    </row>
    <row r="62" spans="1:6" ht="64.5" customHeight="1" x14ac:dyDescent="0.25">
      <c r="A62" s="5"/>
      <c r="B62" s="22" t="s">
        <v>156</v>
      </c>
      <c r="C62" s="23" t="s">
        <v>157</v>
      </c>
      <c r="D62" s="30">
        <v>4836900</v>
      </c>
      <c r="E62" s="30"/>
      <c r="F62" s="30">
        <f t="shared" si="0"/>
        <v>4836900</v>
      </c>
    </row>
    <row r="63" spans="1:6" ht="50.25" customHeight="1" x14ac:dyDescent="0.25">
      <c r="A63" s="5"/>
      <c r="B63" s="22" t="s">
        <v>158</v>
      </c>
      <c r="C63" s="23" t="s">
        <v>159</v>
      </c>
      <c r="D63" s="30">
        <v>5962300</v>
      </c>
      <c r="E63" s="30"/>
      <c r="F63" s="30">
        <f t="shared" si="0"/>
        <v>5962300</v>
      </c>
    </row>
    <row r="64" spans="1:6" ht="93" customHeight="1" x14ac:dyDescent="0.25">
      <c r="A64" s="5"/>
      <c r="B64" s="22" t="s">
        <v>160</v>
      </c>
      <c r="C64" s="23" t="s">
        <v>161</v>
      </c>
      <c r="D64" s="30">
        <v>23287300</v>
      </c>
      <c r="E64" s="30"/>
      <c r="F64" s="30">
        <f t="shared" si="0"/>
        <v>23287300</v>
      </c>
    </row>
    <row r="65" spans="1:6" ht="35.25" customHeight="1" x14ac:dyDescent="0.25">
      <c r="A65" s="5"/>
      <c r="B65" s="11" t="s">
        <v>94</v>
      </c>
      <c r="C65" s="11" t="s">
        <v>95</v>
      </c>
      <c r="D65" s="31">
        <f>SUM(D66:D92)</f>
        <v>3108074100</v>
      </c>
      <c r="E65" s="31">
        <f>SUM(E66:E92)</f>
        <v>0</v>
      </c>
      <c r="F65" s="31">
        <f t="shared" si="0"/>
        <v>3108074100</v>
      </c>
    </row>
    <row r="66" spans="1:6" ht="51" customHeight="1" x14ac:dyDescent="0.25">
      <c r="A66" s="5"/>
      <c r="B66" s="15" t="s">
        <v>96</v>
      </c>
      <c r="C66" s="15" t="s">
        <v>97</v>
      </c>
      <c r="D66" s="30">
        <v>1223168100</v>
      </c>
      <c r="E66" s="30"/>
      <c r="F66" s="30">
        <f t="shared" si="0"/>
        <v>1223168100</v>
      </c>
    </row>
    <row r="67" spans="1:6" ht="51.75" hidden="1" customHeight="1" x14ac:dyDescent="0.25">
      <c r="A67" s="5"/>
      <c r="B67" s="15" t="s">
        <v>98</v>
      </c>
      <c r="C67" s="15" t="s">
        <v>99</v>
      </c>
      <c r="D67" s="30"/>
      <c r="E67" s="30"/>
      <c r="F67" s="30">
        <f t="shared" si="0"/>
        <v>0</v>
      </c>
    </row>
    <row r="68" spans="1:6" ht="102" customHeight="1" x14ac:dyDescent="0.25">
      <c r="A68" s="5"/>
      <c r="B68" s="15" t="s">
        <v>100</v>
      </c>
      <c r="C68" s="15" t="s">
        <v>181</v>
      </c>
      <c r="D68" s="42">
        <v>93648800</v>
      </c>
      <c r="E68" s="42"/>
      <c r="F68" s="42">
        <f t="shared" si="0"/>
        <v>93648800</v>
      </c>
    </row>
    <row r="69" spans="1:6" ht="50.25" hidden="1" customHeight="1" x14ac:dyDescent="0.25">
      <c r="A69" s="5"/>
      <c r="B69" s="15" t="s">
        <v>101</v>
      </c>
      <c r="C69" s="15" t="s">
        <v>102</v>
      </c>
      <c r="D69" s="30"/>
      <c r="E69" s="30"/>
      <c r="F69" s="30">
        <f t="shared" si="0"/>
        <v>0</v>
      </c>
    </row>
    <row r="70" spans="1:6" ht="50.25" hidden="1" customHeight="1" x14ac:dyDescent="0.25">
      <c r="A70" s="5"/>
      <c r="B70" s="15" t="s">
        <v>103</v>
      </c>
      <c r="C70" s="15" t="s">
        <v>104</v>
      </c>
      <c r="D70" s="30"/>
      <c r="E70" s="30"/>
      <c r="F70" s="30">
        <f t="shared" si="0"/>
        <v>0</v>
      </c>
    </row>
    <row r="71" spans="1:6" ht="95.25" customHeight="1" x14ac:dyDescent="0.25">
      <c r="A71" s="5"/>
      <c r="B71" s="27" t="s">
        <v>162</v>
      </c>
      <c r="C71" s="29" t="s">
        <v>173</v>
      </c>
      <c r="D71" s="30">
        <v>264054600</v>
      </c>
      <c r="E71" s="30"/>
      <c r="F71" s="30">
        <f t="shared" si="0"/>
        <v>264054600</v>
      </c>
    </row>
    <row r="72" spans="1:6" ht="97.5" customHeight="1" x14ac:dyDescent="0.25">
      <c r="A72" s="5"/>
      <c r="B72" s="27" t="s">
        <v>163</v>
      </c>
      <c r="C72" s="35" t="s">
        <v>182</v>
      </c>
      <c r="D72" s="30">
        <v>30539300</v>
      </c>
      <c r="E72" s="30"/>
      <c r="F72" s="30">
        <f t="shared" si="0"/>
        <v>30539300</v>
      </c>
    </row>
    <row r="73" spans="1:6" ht="204" hidden="1" customHeight="1" x14ac:dyDescent="0.25">
      <c r="A73" s="5"/>
      <c r="B73" s="15" t="s">
        <v>105</v>
      </c>
      <c r="C73" s="15" t="s">
        <v>135</v>
      </c>
      <c r="D73" s="30"/>
      <c r="E73" s="30"/>
      <c r="F73" s="30">
        <f t="shared" si="0"/>
        <v>0</v>
      </c>
    </row>
    <row r="74" spans="1:6" ht="81" customHeight="1" x14ac:dyDescent="0.25">
      <c r="A74" s="5"/>
      <c r="B74" s="15" t="s">
        <v>106</v>
      </c>
      <c r="C74" s="15" t="s">
        <v>183</v>
      </c>
      <c r="D74" s="30">
        <v>158000</v>
      </c>
      <c r="E74" s="30"/>
      <c r="F74" s="30">
        <f t="shared" si="0"/>
        <v>158000</v>
      </c>
    </row>
    <row r="75" spans="1:6" ht="84.75" customHeight="1" x14ac:dyDescent="0.25">
      <c r="A75" s="5"/>
      <c r="B75" s="15" t="s">
        <v>107</v>
      </c>
      <c r="C75" s="15" t="s">
        <v>184</v>
      </c>
      <c r="D75" s="30">
        <v>1457700</v>
      </c>
      <c r="E75" s="30"/>
      <c r="F75" s="30">
        <f t="shared" ref="F75:F102" si="1">D75+E75</f>
        <v>1457700</v>
      </c>
    </row>
    <row r="76" spans="1:6" ht="66.75" customHeight="1" x14ac:dyDescent="0.25">
      <c r="A76" s="5"/>
      <c r="B76" s="15" t="s">
        <v>108</v>
      </c>
      <c r="C76" s="15" t="s">
        <v>109</v>
      </c>
      <c r="D76" s="30">
        <v>14001000</v>
      </c>
      <c r="E76" s="30"/>
      <c r="F76" s="30">
        <f t="shared" si="1"/>
        <v>14001000</v>
      </c>
    </row>
    <row r="77" spans="1:6" ht="116.25" customHeight="1" x14ac:dyDescent="0.25">
      <c r="A77" s="5"/>
      <c r="B77" s="27" t="s">
        <v>164</v>
      </c>
      <c r="C77" s="43" t="s">
        <v>165</v>
      </c>
      <c r="D77" s="30">
        <v>1000</v>
      </c>
      <c r="E77" s="30"/>
      <c r="F77" s="30">
        <f t="shared" si="1"/>
        <v>1000</v>
      </c>
    </row>
    <row r="78" spans="1:6" ht="101.25" customHeight="1" x14ac:dyDescent="0.25">
      <c r="A78" s="5"/>
      <c r="B78" s="27" t="s">
        <v>166</v>
      </c>
      <c r="C78" s="35" t="s">
        <v>167</v>
      </c>
      <c r="D78" s="30">
        <v>4900</v>
      </c>
      <c r="E78" s="30"/>
      <c r="F78" s="30">
        <f t="shared" si="1"/>
        <v>4900</v>
      </c>
    </row>
    <row r="79" spans="1:6" ht="52.5" hidden="1" customHeight="1" x14ac:dyDescent="0.25">
      <c r="A79" s="5"/>
      <c r="B79" s="15" t="s">
        <v>110</v>
      </c>
      <c r="C79" s="15" t="s">
        <v>111</v>
      </c>
      <c r="D79" s="30"/>
      <c r="E79" s="30"/>
      <c r="F79" s="30">
        <f t="shared" si="1"/>
        <v>0</v>
      </c>
    </row>
    <row r="80" spans="1:6" ht="50.25" hidden="1" customHeight="1" x14ac:dyDescent="0.25">
      <c r="A80" s="5"/>
      <c r="B80" s="15" t="s">
        <v>112</v>
      </c>
      <c r="C80" s="15" t="s">
        <v>113</v>
      </c>
      <c r="D80" s="30"/>
      <c r="E80" s="30"/>
      <c r="F80" s="30">
        <f t="shared" si="1"/>
        <v>0</v>
      </c>
    </row>
    <row r="81" spans="1:6" ht="64.5" customHeight="1" x14ac:dyDescent="0.25">
      <c r="A81" s="5"/>
      <c r="B81" s="15" t="s">
        <v>114</v>
      </c>
      <c r="C81" s="15" t="s">
        <v>115</v>
      </c>
      <c r="D81" s="30">
        <v>11552500</v>
      </c>
      <c r="E81" s="30"/>
      <c r="F81" s="30">
        <f t="shared" si="1"/>
        <v>11552500</v>
      </c>
    </row>
    <row r="82" spans="1:6" ht="69.75" customHeight="1" x14ac:dyDescent="0.25">
      <c r="A82" s="5"/>
      <c r="B82" s="15" t="s">
        <v>116</v>
      </c>
      <c r="C82" s="15" t="s">
        <v>185</v>
      </c>
      <c r="D82" s="30">
        <v>464397000</v>
      </c>
      <c r="E82" s="30"/>
      <c r="F82" s="30">
        <f t="shared" si="1"/>
        <v>464397000</v>
      </c>
    </row>
    <row r="83" spans="1:6" ht="80.25" hidden="1" customHeight="1" x14ac:dyDescent="0.25">
      <c r="A83" s="5"/>
      <c r="B83" s="15" t="s">
        <v>117</v>
      </c>
      <c r="C83" s="15" t="s">
        <v>118</v>
      </c>
      <c r="D83" s="30"/>
      <c r="E83" s="30"/>
      <c r="F83" s="30">
        <f t="shared" si="1"/>
        <v>0</v>
      </c>
    </row>
    <row r="84" spans="1:6" ht="112.5" hidden="1" customHeight="1" x14ac:dyDescent="0.25">
      <c r="A84" s="5"/>
      <c r="B84" s="15" t="s">
        <v>119</v>
      </c>
      <c r="C84" s="15" t="s">
        <v>134</v>
      </c>
      <c r="D84" s="30"/>
      <c r="E84" s="30"/>
      <c r="F84" s="30">
        <f t="shared" si="1"/>
        <v>0</v>
      </c>
    </row>
    <row r="85" spans="1:6" ht="114" customHeight="1" x14ac:dyDescent="0.25">
      <c r="A85" s="5"/>
      <c r="B85" s="15" t="s">
        <v>120</v>
      </c>
      <c r="C85" s="15" t="s">
        <v>178</v>
      </c>
      <c r="D85" s="30">
        <v>15801500</v>
      </c>
      <c r="E85" s="30"/>
      <c r="F85" s="30">
        <f t="shared" si="1"/>
        <v>15801500</v>
      </c>
    </row>
    <row r="86" spans="1:6" ht="66" hidden="1" customHeight="1" x14ac:dyDescent="0.25">
      <c r="A86" s="5"/>
      <c r="B86" s="15" t="s">
        <v>121</v>
      </c>
      <c r="C86" s="15" t="s">
        <v>136</v>
      </c>
      <c r="D86" s="30"/>
      <c r="E86" s="30"/>
      <c r="F86" s="30">
        <f t="shared" si="1"/>
        <v>0</v>
      </c>
    </row>
    <row r="87" spans="1:6" ht="144" customHeight="1" x14ac:dyDescent="0.25">
      <c r="A87" s="5"/>
      <c r="B87" s="15" t="s">
        <v>168</v>
      </c>
      <c r="C87" s="15" t="s">
        <v>169</v>
      </c>
      <c r="D87" s="30">
        <v>632008400</v>
      </c>
      <c r="E87" s="30"/>
      <c r="F87" s="30">
        <f t="shared" si="1"/>
        <v>632008400</v>
      </c>
    </row>
    <row r="88" spans="1:6" ht="114" hidden="1" customHeight="1" x14ac:dyDescent="0.25">
      <c r="A88" s="5"/>
      <c r="B88" s="15" t="s">
        <v>122</v>
      </c>
      <c r="C88" s="15" t="s">
        <v>123</v>
      </c>
      <c r="D88" s="30"/>
      <c r="E88" s="30"/>
      <c r="F88" s="30">
        <f t="shared" si="1"/>
        <v>0</v>
      </c>
    </row>
    <row r="89" spans="1:6" ht="131.25" customHeight="1" x14ac:dyDescent="0.25">
      <c r="A89" s="5"/>
      <c r="B89" s="15" t="s">
        <v>124</v>
      </c>
      <c r="C89" s="15" t="s">
        <v>192</v>
      </c>
      <c r="D89" s="30">
        <v>66656800</v>
      </c>
      <c r="E89" s="30"/>
      <c r="F89" s="30">
        <f t="shared" si="1"/>
        <v>66656800</v>
      </c>
    </row>
    <row r="90" spans="1:6" ht="114" customHeight="1" x14ac:dyDescent="0.25">
      <c r="A90" s="5"/>
      <c r="B90" s="15" t="s">
        <v>125</v>
      </c>
      <c r="C90" s="15" t="s">
        <v>191</v>
      </c>
      <c r="D90" s="30">
        <v>27343300</v>
      </c>
      <c r="E90" s="30"/>
      <c r="F90" s="30">
        <f t="shared" si="1"/>
        <v>27343300</v>
      </c>
    </row>
    <row r="91" spans="1:6" ht="81" hidden="1" customHeight="1" x14ac:dyDescent="0.25">
      <c r="A91" s="5"/>
      <c r="B91" s="15" t="s">
        <v>126</v>
      </c>
      <c r="C91" s="15" t="s">
        <v>127</v>
      </c>
      <c r="D91" s="34"/>
      <c r="E91" s="34"/>
      <c r="F91" s="34">
        <f t="shared" si="1"/>
        <v>0</v>
      </c>
    </row>
    <row r="92" spans="1:6" ht="39.75" customHeight="1" x14ac:dyDescent="0.25">
      <c r="A92" s="5"/>
      <c r="B92" s="27" t="s">
        <v>151</v>
      </c>
      <c r="C92" s="27" t="s">
        <v>152</v>
      </c>
      <c r="D92" s="30">
        <f>175764900+87310400+205900</f>
        <v>263281200</v>
      </c>
      <c r="E92" s="30"/>
      <c r="F92" s="30">
        <f t="shared" si="1"/>
        <v>263281200</v>
      </c>
    </row>
    <row r="93" spans="1:6" ht="18" customHeight="1" x14ac:dyDescent="0.25">
      <c r="A93" s="5"/>
      <c r="B93" s="19" t="s">
        <v>128</v>
      </c>
      <c r="C93" s="19" t="s">
        <v>129</v>
      </c>
      <c r="D93" s="33">
        <f>SUM(D94:D98)</f>
        <v>158546720</v>
      </c>
      <c r="E93" s="33">
        <f>SUM(E94:E98)</f>
        <v>0</v>
      </c>
      <c r="F93" s="33">
        <f t="shared" si="1"/>
        <v>158546720</v>
      </c>
    </row>
    <row r="94" spans="1:6" ht="66.75" customHeight="1" x14ac:dyDescent="0.25">
      <c r="A94" s="5"/>
      <c r="B94" s="15" t="s">
        <v>186</v>
      </c>
      <c r="C94" s="15" t="s">
        <v>130</v>
      </c>
      <c r="D94" s="30">
        <v>7940400</v>
      </c>
      <c r="E94" s="30"/>
      <c r="F94" s="30">
        <f t="shared" si="1"/>
        <v>7940400</v>
      </c>
    </row>
    <row r="95" spans="1:6" ht="66.75" customHeight="1" x14ac:dyDescent="0.25">
      <c r="A95" s="5"/>
      <c r="B95" s="15" t="s">
        <v>187</v>
      </c>
      <c r="C95" s="15" t="s">
        <v>131</v>
      </c>
      <c r="D95" s="30">
        <f>2844176+140844</f>
        <v>2985020</v>
      </c>
      <c r="E95" s="30"/>
      <c r="F95" s="30">
        <f t="shared" si="1"/>
        <v>2985020</v>
      </c>
    </row>
    <row r="96" spans="1:6" ht="97.5" customHeight="1" x14ac:dyDescent="0.25">
      <c r="A96" s="5"/>
      <c r="B96" s="20" t="s">
        <v>170</v>
      </c>
      <c r="C96" s="15" t="s">
        <v>189</v>
      </c>
      <c r="D96" s="30">
        <v>93176100</v>
      </c>
      <c r="E96" s="30"/>
      <c r="F96" s="30">
        <f t="shared" si="1"/>
        <v>93176100</v>
      </c>
    </row>
    <row r="97" spans="1:6" ht="81" hidden="1" customHeight="1" x14ac:dyDescent="0.25">
      <c r="A97" s="5"/>
      <c r="B97" s="20" t="s">
        <v>132</v>
      </c>
      <c r="C97" s="15" t="s">
        <v>133</v>
      </c>
      <c r="D97" s="30"/>
      <c r="E97" s="30"/>
      <c r="F97" s="30">
        <f t="shared" si="1"/>
        <v>0</v>
      </c>
    </row>
    <row r="98" spans="1:6" ht="99" customHeight="1" x14ac:dyDescent="0.25">
      <c r="A98" s="5"/>
      <c r="B98" s="15" t="s">
        <v>171</v>
      </c>
      <c r="C98" s="15" t="s">
        <v>172</v>
      </c>
      <c r="D98" s="30">
        <v>54445200</v>
      </c>
      <c r="E98" s="30"/>
      <c r="F98" s="30">
        <f t="shared" si="1"/>
        <v>54445200</v>
      </c>
    </row>
    <row r="99" spans="1:6" ht="48.75" customHeight="1" x14ac:dyDescent="0.25">
      <c r="A99" s="5"/>
      <c r="B99" s="24" t="s">
        <v>146</v>
      </c>
      <c r="C99" s="24" t="s">
        <v>147</v>
      </c>
      <c r="D99" s="26">
        <f>SUM(D100:D101)</f>
        <v>716549007</v>
      </c>
      <c r="E99" s="26">
        <f>SUM(E100:E101)</f>
        <v>0</v>
      </c>
      <c r="F99" s="26">
        <f t="shared" si="1"/>
        <v>716549007</v>
      </c>
    </row>
    <row r="100" spans="1:6" ht="96.75" customHeight="1" x14ac:dyDescent="0.25">
      <c r="A100" s="5"/>
      <c r="B100" s="27" t="s">
        <v>150</v>
      </c>
      <c r="C100" s="28" t="s">
        <v>188</v>
      </c>
      <c r="D100" s="39">
        <v>73688042</v>
      </c>
      <c r="E100" s="39"/>
      <c r="F100" s="39">
        <f t="shared" si="1"/>
        <v>73688042</v>
      </c>
    </row>
    <row r="101" spans="1:6" ht="129.75" customHeight="1" x14ac:dyDescent="0.25">
      <c r="A101" s="5"/>
      <c r="B101" s="25" t="s">
        <v>148</v>
      </c>
      <c r="C101" s="25" t="s">
        <v>149</v>
      </c>
      <c r="D101" s="30">
        <v>642860965</v>
      </c>
      <c r="E101" s="30"/>
      <c r="F101" s="30">
        <f t="shared" si="1"/>
        <v>642860965</v>
      </c>
    </row>
    <row r="102" spans="1:6" ht="19.5" customHeight="1" x14ac:dyDescent="0.25">
      <c r="A102" s="5"/>
      <c r="B102" s="44" t="s">
        <v>180</v>
      </c>
      <c r="C102" s="45"/>
      <c r="D102" s="17">
        <f>SUM(D10,D51)</f>
        <v>49865677427</v>
      </c>
      <c r="E102" s="17">
        <f>SUM(E10,E51)</f>
        <v>1750200000</v>
      </c>
      <c r="F102" s="17">
        <f t="shared" si="1"/>
        <v>51615877427</v>
      </c>
    </row>
  </sheetData>
  <mergeCells count="6">
    <mergeCell ref="B102:C102"/>
    <mergeCell ref="B1:F1"/>
    <mergeCell ref="B2:F2"/>
    <mergeCell ref="B3:F3"/>
    <mergeCell ref="B5:F5"/>
    <mergeCell ref="B6:F6"/>
  </mergeCells>
  <phoneticPr fontId="0" type="noConversion"/>
  <printOptions horizontalCentered="1"/>
  <pageMargins left="0.62992125984251968" right="0" top="0.86614173228346458" bottom="0.55118110236220474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2013-12-17T05:48:13Z</cp:lastPrinted>
  <dcterms:created xsi:type="dcterms:W3CDTF">2010-10-13T08:18:32Z</dcterms:created>
  <dcterms:modified xsi:type="dcterms:W3CDTF">2013-12-23T09:47:38Z</dcterms:modified>
</cp:coreProperties>
</file>