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9990" windowHeight="5880"/>
  </bookViews>
  <sheets>
    <sheet name="Sheet1" sheetId="1" r:id="rId1"/>
  </sheets>
  <definedNames>
    <definedName name="_xlnm.Print_Titles" localSheetId="0">Sheet1!$4:$4</definedName>
    <definedName name="_xlnm.Print_Area" localSheetId="0">Sheet1!$A$1:$G$35</definedName>
  </definedNames>
  <calcPr calcId="145621"/>
</workbook>
</file>

<file path=xl/calcChain.xml><?xml version="1.0" encoding="utf-8"?>
<calcChain xmlns="http://schemas.openxmlformats.org/spreadsheetml/2006/main">
  <c r="G7" i="1" l="1"/>
  <c r="G9" i="1"/>
  <c r="G10" i="1"/>
  <c r="G11" i="1"/>
  <c r="G12" i="1"/>
  <c r="G14" i="1"/>
  <c r="G17" i="1"/>
  <c r="G18" i="1"/>
  <c r="G19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F7" i="1"/>
  <c r="F9" i="1"/>
  <c r="F10" i="1"/>
  <c r="F11" i="1"/>
  <c r="F12" i="1"/>
  <c r="F14" i="1"/>
  <c r="F18" i="1"/>
  <c r="F19" i="1"/>
  <c r="F21" i="1"/>
  <c r="F22" i="1"/>
  <c r="F23" i="1"/>
  <c r="F25" i="1"/>
  <c r="F26" i="1"/>
  <c r="F27" i="1"/>
  <c r="F28" i="1"/>
  <c r="F30" i="1"/>
  <c r="F33" i="1"/>
  <c r="F34" i="1"/>
  <c r="D16" i="1" l="1"/>
  <c r="E31" i="1"/>
  <c r="D31" i="1"/>
  <c r="F31" i="1" l="1"/>
  <c r="G31" i="1"/>
  <c r="D6" i="1"/>
  <c r="E6" i="1"/>
  <c r="G6" i="1" l="1"/>
  <c r="F6" i="1"/>
  <c r="D20" i="1"/>
  <c r="D13" i="1"/>
  <c r="D8" i="1"/>
  <c r="D5" i="1" l="1"/>
  <c r="D15" i="1"/>
  <c r="E13" i="1"/>
  <c r="G13" i="1" l="1"/>
  <c r="F13" i="1"/>
  <c r="D35" i="1"/>
  <c r="E16" i="1"/>
  <c r="G16" i="1" l="1"/>
  <c r="F16" i="1"/>
  <c r="E20" i="1"/>
  <c r="E8" i="1"/>
  <c r="G8" i="1" l="1"/>
  <c r="F8" i="1"/>
  <c r="F20" i="1"/>
  <c r="G20" i="1"/>
  <c r="E15" i="1"/>
  <c r="E5" i="1"/>
  <c r="E35" i="1" s="1"/>
  <c r="F15" i="1" l="1"/>
  <c r="G15" i="1"/>
  <c r="G35" i="1"/>
  <c r="F35" i="1"/>
  <c r="G5" i="1"/>
  <c r="F5" i="1"/>
</calcChain>
</file>

<file path=xl/sharedStrings.xml><?xml version="1.0" encoding="utf-8"?>
<sst xmlns="http://schemas.openxmlformats.org/spreadsheetml/2006/main" count="78" uniqueCount="59">
  <si>
    <t>Наименование показателя</t>
  </si>
  <si>
    <t>Заработная плата</t>
  </si>
  <si>
    <t>Начисления на выплаты по оплате труда</t>
  </si>
  <si>
    <t>Прочие выплаты</t>
  </si>
  <si>
    <t>100</t>
  </si>
  <si>
    <t>141</t>
  </si>
  <si>
    <t>142</t>
  </si>
  <si>
    <t>КОСГУ</t>
  </si>
  <si>
    <t>211</t>
  </si>
  <si>
    <t>212</t>
  </si>
  <si>
    <t>Суточные при служебных командировках</t>
  </si>
  <si>
    <t>Оплата проезда</t>
  </si>
  <si>
    <t>Найм жилых помещений</t>
  </si>
  <si>
    <t>Услуги связи</t>
  </si>
  <si>
    <t>244</t>
  </si>
  <si>
    <t>222</t>
  </si>
  <si>
    <t>226</t>
  </si>
  <si>
    <t>221</t>
  </si>
  <si>
    <t>225</t>
  </si>
  <si>
    <t>310</t>
  </si>
  <si>
    <t>340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</si>
  <si>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</si>
  <si>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</si>
  <si>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</si>
  <si>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</si>
  <si>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</si>
  <si>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</si>
  <si>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</si>
  <si>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Уплата налога на имущество организаций и земельного налога</t>
  </si>
  <si>
    <t>800</t>
  </si>
  <si>
    <t>851</t>
  </si>
  <si>
    <t>852</t>
  </si>
  <si>
    <t>223</t>
  </si>
  <si>
    <t>290</t>
  </si>
  <si>
    <t>%</t>
  </si>
  <si>
    <t>примечание (увеличение расходов)</t>
  </si>
  <si>
    <t>отпуск по уходу за ребенком</t>
  </si>
  <si>
    <t>наличный расчет при командировках</t>
  </si>
  <si>
    <t>ср. зарплата 34118 рублей</t>
  </si>
  <si>
    <t>Итого</t>
  </si>
  <si>
    <t>вид расходов</t>
  </si>
  <si>
    <t>Фонд оплаты труда государственных внебюджетных фондов</t>
  </si>
  <si>
    <t>Иные выплаты персоналу, за исключением фонда оплаты труда, в том числе: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</si>
  <si>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фондов, в том числе:</t>
  </si>
  <si>
    <t>Закупка товаров, работ, услуг в целях капитального ремонта государственного  имущества, в том числе:</t>
  </si>
  <si>
    <t>Прочая закупка товаров, работ и услуг для обеспечения государственных нужд, в том числе:</t>
  </si>
  <si>
    <t>Иные бюджетные ассигнования</t>
  </si>
  <si>
    <t xml:space="preserve">Уплата прочих налогов, сборов </t>
  </si>
  <si>
    <t>Откл. (руб.)</t>
  </si>
  <si>
    <t>Проект сметы расходов на содержание аппарата органа управления ТФОМС Ярославской области на 2017 год</t>
  </si>
  <si>
    <t>КБК                                 01 13 73 2 00 50932</t>
  </si>
  <si>
    <t>Сумма на 2017 год             (руб.)</t>
  </si>
  <si>
    <t>Расходы на выплаты персоналу в целях обеспечения выполнения функций органами управления государственными внебюджетными фондами</t>
  </si>
  <si>
    <t>Закупки товаров, работ и услуг для обеспечения государственных нужд</t>
  </si>
  <si>
    <t>Сумма на 2016 год              (руб.)</t>
  </si>
  <si>
    <t>Арендная плата за пользование имуществом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</si>
  <si>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</si>
  <si>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Увеличение стоимости нематериальных активов</t>
  </si>
  <si>
    <t>кап.ремонт системы доступа в помещения инвалидам и проведение реставрационных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</si>
</sst>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9" fontId="10" fillId="0" borderId="0" applyFont="0" applyFill="0" applyBorder="0" applyAlignment="0" applyProtection="0"/>
  </cellStyleXfs>
  <cellXfs count="42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4" fillId="0" borderId="0" xfId="0" applyNumberFormat="1" applyFont="1" applyFill="1" applyBorder="1" applyAlignment="1" applyProtection="1">
      <alignment vertical="top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top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right" vertical="top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indent="2"/>
    </xf>
    <xf numFmtId="0" fontId="7" fillId="0" borderId="3" xfId="0" applyNumberFormat="1" applyFont="1" applyFill="1" applyBorder="1" applyAlignment="1" applyProtection="1">
      <alignment horizontal="left" vertical="center" wrapText="1" indent="2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left" vertical="top"/>
    </xf>
    <xf numFmtId="3" fontId="6" fillId="0" borderId="3" xfId="0" applyNumberFormat="1" applyFont="1" applyFill="1" applyBorder="1" applyAlignment="1" applyProtection="1">
      <alignment horizontal="right" vertical="center"/>
    </xf>
    <xf numFmtId="3" fontId="7" fillId="0" borderId="3" xfId="0" applyNumberFormat="1" applyFont="1" applyFill="1" applyBorder="1" applyAlignment="1" applyProtection="1">
      <alignment horizontal="right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10" fontId="7" fillId="0" borderId="3" xfId="1" applyNumberFormat="1" applyFont="1" applyFill="1" applyBorder="1" applyAlignment="1" applyProtection="1">
      <alignment horizontal="center" vertical="center"/>
    </xf>
    <xf numFmtId="3" fontId="7" fillId="0" borderId="3" xfId="1" applyNumberFormat="1" applyFont="1" applyFill="1" applyBorder="1" applyAlignment="1" applyProtection="1">
      <alignment horizontal="center" vertical="center"/>
    </xf>
    <xf numFmtId="3" fontId="7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top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14" zoomScaleNormal="100" workbookViewId="0">
      <selection activeCell="L31" sqref="L31"/>
    </sheetView>
  </sheetViews>
  <sheetFormatPr defaultRowHeight="12.75" x14ac:dyDescent="0.2"/>
  <cols>
    <col min="1" max="1" width="56.28515625" customWidth="1"/>
    <col min="2" max="2" width="14.5703125" customWidth="1"/>
    <col min="3" max="3" width="11.42578125" customWidth="1"/>
    <col min="4" max="4" width="18" hidden="1" customWidth="1"/>
    <col min="5" max="5" width="16.7109375" customWidth="1"/>
    <col min="6" max="6" width="12.28515625" hidden="1" customWidth="1"/>
    <col min="7" max="7" width="14.42578125" style="5" hidden="1" customWidth="1"/>
    <col min="8" max="8" width="30.5703125" hidden="1" customWidth="1"/>
    <col min="9" max="9" width="10.28515625" customWidth="1"/>
    <col min="10" max="10" width="10.140625" customWidth="1"/>
  </cols>
  <sheetData>
    <row r="1" spans="1:9" ht="50.25" customHeight="1" x14ac:dyDescent="0.2">
      <c r="A1" s="33" t="s">
        <v>49</v>
      </c>
      <c r="B1" s="33"/>
      <c r="C1" s="33"/>
      <c r="D1" s="33"/>
      <c r="E1" s="33"/>
      <c r="F1" s="33"/>
      <c r="G1" s="33"/>
    </row>
    <row r="2" spans="1:9" s="17" customFormat="1" ht="37.5" customHeight="1" x14ac:dyDescent="0.2">
      <c r="A2" s="37" t="s">
        <v>0</v>
      </c>
      <c r="B2" s="36" t="s">
        <v>50</v>
      </c>
      <c r="C2" s="36"/>
      <c r="D2" s="36" t="s">
        <v>54</v>
      </c>
      <c r="E2" s="36" t="s">
        <v>51</v>
      </c>
      <c r="F2" s="38" t="s">
        <v>34</v>
      </c>
      <c r="G2" s="40" t="s">
        <v>48</v>
      </c>
      <c r="H2" s="34" t="s">
        <v>35</v>
      </c>
    </row>
    <row r="3" spans="1:9" s="17" customFormat="1" ht="38.25" customHeight="1" x14ac:dyDescent="0.2">
      <c r="A3" s="37"/>
      <c r="B3" s="23" t="s">
        <v>40</v>
      </c>
      <c r="C3" s="22" t="s">
        <v>7</v>
      </c>
      <c r="D3" s="36"/>
      <c r="E3" s="36"/>
      <c r="F3" s="39"/>
      <c r="G3" s="41"/>
      <c r="H3" s="35"/>
    </row>
    <row r="4" spans="1:9" ht="18.75" x14ac:dyDescent="0.2">
      <c r="A4" s="8">
        <v>1</v>
      </c>
      <c r="B4" s="9">
        <v>2</v>
      </c>
      <c r="C4" s="8">
        <v>3</v>
      </c>
      <c r="D4" s="8">
        <v>4</v>
      </c>
      <c r="E4" s="9">
        <v>4</v>
      </c>
      <c r="F4" s="8">
        <v>6</v>
      </c>
      <c r="G4" s="24">
        <v>7</v>
      </c>
      <c r="H4" s="18"/>
    </row>
    <row r="5" spans="1:9" ht="75" x14ac:dyDescent="0.2">
      <c r="A5" s="10" t="s">
        <v>52</v>
      </c>
      <c r="B5" s="22" t="s">
        <v>4</v>
      </c>
      <c r="C5" s="11"/>
      <c r="D5" s="28">
        <f>D6+D8+D13</f>
        <v>65162332</v>
      </c>
      <c r="E5" s="26">
        <f>E6+E8+E13</f>
        <v>65162332</v>
      </c>
      <c r="F5" s="29">
        <f>E5/D5</f>
        <v>1</v>
      </c>
      <c r="G5" s="30">
        <f>E5-D5</f>
        <v>0</v>
      </c>
      <c r="H5" s="2"/>
      <c r="I5" s="5"/>
    </row>
    <row r="6" spans="1:9" ht="37.5" x14ac:dyDescent="0.2">
      <c r="A6" s="12" t="s">
        <v>41</v>
      </c>
      <c r="B6" s="8" t="s">
        <v>5</v>
      </c>
      <c r="C6" s="11"/>
      <c r="D6" s="31">
        <f>SUM(D7:D7)</f>
        <v>49065932</v>
      </c>
      <c r="E6" s="27">
        <f>SUM(E7:E7)</f>
        <v>49065932</v>
      </c>
      <c r="F6" s="29">
        <f t="shared" ref="F6:F35" si="0">E6/D6</f>
        <v>1</v>
      </c>
      <c r="G6" s="30">
        <f t="shared" ref="G6:G35" si="1">E6-D6</f>
        <v>0</v>
      </c>
      <c r="H6" s="2"/>
      <c r="I6" s="5"/>
    </row>
    <row r="7" spans="1:9" ht="18.75" x14ac:dyDescent="0.2">
      <c r="A7" s="20" t="s">
        <v>1</v>
      </c>
      <c r="B7" s="8" t="s">
        <v>5</v>
      </c>
      <c r="C7" s="8" t="s">
        <v>8</v>
      </c>
      <c r="D7" s="31">
        <v>49065932</v>
      </c>
      <c r="E7" s="27">
        <v>49065932</v>
      </c>
      <c r="F7" s="29">
        <f t="shared" si="0"/>
        <v>1</v>
      </c>
      <c r="G7" s="30">
        <f t="shared" si="1"/>
        <v>0</v>
      </c>
      <c r="H7" s="2" t="s">
        <v>38</v>
      </c>
      <c r="I7" s="5"/>
    </row>
    <row r="8" spans="1:9" ht="37.5" x14ac:dyDescent="0.2">
      <c r="A8" s="12" t="s">
        <v>42</v>
      </c>
      <c r="B8" s="8" t="s">
        <v>6</v>
      </c>
      <c r="C8" s="13"/>
      <c r="D8" s="31">
        <f>SUM(D9:D12)</f>
        <v>1259200</v>
      </c>
      <c r="E8" s="27">
        <f>SUM(E9:E12)</f>
        <v>1259200</v>
      </c>
      <c r="F8" s="29">
        <f t="shared" si="0"/>
        <v>1</v>
      </c>
      <c r="G8" s="30">
        <f t="shared" si="1"/>
        <v>0</v>
      </c>
      <c r="H8" s="2"/>
      <c r="I8" s="5"/>
    </row>
    <row r="9" spans="1:9" ht="18.75" x14ac:dyDescent="0.2">
      <c r="A9" s="20" t="s">
        <v>3</v>
      </c>
      <c r="B9" s="8" t="s">
        <v>6</v>
      </c>
      <c r="C9" s="8" t="s">
        <v>9</v>
      </c>
      <c r="D9" s="31">
        <v>1200</v>
      </c>
      <c r="E9" s="27">
        <v>1200</v>
      </c>
      <c r="F9" s="29">
        <f t="shared" si="0"/>
        <v>1</v>
      </c>
      <c r="G9" s="30">
        <f t="shared" si="1"/>
        <v>0</v>
      </c>
      <c r="H9" s="2" t="s">
        <v>36</v>
      </c>
      <c r="I9" s="5"/>
    </row>
    <row r="10" spans="1:9" ht="18.75" x14ac:dyDescent="0.2">
      <c r="A10" s="21" t="s">
        <v>10</v>
      </c>
      <c r="B10" s="8" t="s">
        <v>6</v>
      </c>
      <c r="C10" s="8" t="s">
        <v>9</v>
      </c>
      <c r="D10" s="31">
        <v>258000</v>
      </c>
      <c r="E10" s="27">
        <v>200000</v>
      </c>
      <c r="F10" s="29">
        <f t="shared" si="0"/>
        <v>0.77519379844961245</v>
      </c>
      <c r="G10" s="30">
        <f t="shared" si="1"/>
        <v>-58000</v>
      </c>
      <c r="H10" s="2"/>
      <c r="I10" s="5"/>
    </row>
    <row r="11" spans="1:9" ht="18.75" x14ac:dyDescent="0.2">
      <c r="A11" s="20" t="s">
        <v>11</v>
      </c>
      <c r="B11" s="8" t="s">
        <v>6</v>
      </c>
      <c r="C11" s="8">
        <v>212</v>
      </c>
      <c r="D11" s="31">
        <v>100000</v>
      </c>
      <c r="E11" s="27">
        <v>150000</v>
      </c>
      <c r="F11" s="29">
        <f t="shared" si="0"/>
        <v>1.5</v>
      </c>
      <c r="G11" s="30">
        <f t="shared" si="1"/>
        <v>50000</v>
      </c>
      <c r="H11" s="2"/>
      <c r="I11" s="5"/>
    </row>
    <row r="12" spans="1:9" ht="18.75" x14ac:dyDescent="0.2">
      <c r="A12" s="20" t="s">
        <v>12</v>
      </c>
      <c r="B12" s="8" t="s">
        <v>6</v>
      </c>
      <c r="C12" s="8">
        <v>212</v>
      </c>
      <c r="D12" s="31">
        <v>900000</v>
      </c>
      <c r="E12" s="27">
        <v>908000</v>
      </c>
      <c r="F12" s="29">
        <f t="shared" si="0"/>
        <v>1.0088888888888889</v>
      </c>
      <c r="G12" s="30">
        <f t="shared" si="1"/>
        <v>8000</v>
      </c>
      <c r="H12" s="2" t="s">
        <v>37</v>
      </c>
      <c r="I12" s="5"/>
    </row>
    <row r="13" spans="1:9" ht="93.75" x14ac:dyDescent="0.2">
      <c r="A13" s="19" t="s">
        <v>43</v>
      </c>
      <c r="B13" s="8">
        <v>149</v>
      </c>
      <c r="C13" s="8"/>
      <c r="D13" s="31">
        <f>D14</f>
        <v>14837200</v>
      </c>
      <c r="E13" s="27">
        <f>E14</f>
        <v>14837200</v>
      </c>
      <c r="F13" s="29">
        <f t="shared" si="0"/>
        <v>1</v>
      </c>
      <c r="G13" s="30">
        <f t="shared" si="1"/>
        <v>0</v>
      </c>
      <c r="H13" s="2"/>
      <c r="I13" s="5"/>
    </row>
    <row r="14" spans="1:9" ht="18.75" x14ac:dyDescent="0.2">
      <c r="A14" s="20" t="s">
        <v>2</v>
      </c>
      <c r="B14" s="8">
        <v>149</v>
      </c>
      <c r="C14" s="8">
        <v>213</v>
      </c>
      <c r="D14" s="31">
        <v>14837200</v>
      </c>
      <c r="E14" s="27">
        <v>14837200</v>
      </c>
      <c r="F14" s="29">
        <f t="shared" si="0"/>
        <v>1</v>
      </c>
      <c r="G14" s="30">
        <f t="shared" si="1"/>
        <v>0</v>
      </c>
      <c r="H14" s="2"/>
      <c r="I14" s="5"/>
    </row>
    <row r="15" spans="1:9" s="17" customFormat="1" ht="37.5" x14ac:dyDescent="0.2">
      <c r="A15" s="15" t="s">
        <v>53</v>
      </c>
      <c r="B15" s="22">
        <v>200</v>
      </c>
      <c r="C15" s="22"/>
      <c r="D15" s="28">
        <f>D16+D20</f>
        <v>21532100</v>
      </c>
      <c r="E15" s="26">
        <f>E16+E20</f>
        <v>17750100</v>
      </c>
      <c r="F15" s="29">
        <f t="shared" si="0"/>
        <v>0.82435526493003475</v>
      </c>
      <c r="G15" s="30">
        <f t="shared" si="1"/>
        <v>-3782000</v>
      </c>
      <c r="H15" s="16"/>
      <c r="I15" s="5"/>
    </row>
    <row r="16" spans="1:9" ht="56.25" x14ac:dyDescent="0.2">
      <c r="A16" s="12" t="s">
        <v>44</v>
      </c>
      <c r="B16" s="8">
        <v>243</v>
      </c>
      <c r="C16" s="8"/>
      <c r="D16" s="31">
        <f>D17+D18+D19</f>
        <v>3880000</v>
      </c>
      <c r="E16" s="27">
        <f>E17+E18</f>
        <v>4200000</v>
      </c>
      <c r="F16" s="29">
        <f t="shared" si="0"/>
        <v>1.0824742268041236</v>
      </c>
      <c r="G16" s="30">
        <f t="shared" si="1"/>
        <v>320000</v>
      </c>
      <c r="H16" s="2"/>
      <c r="I16" s="5"/>
    </row>
    <row r="17" spans="1:10" ht="36" x14ac:dyDescent="0.2">
      <c r="A17" s="21" t="s">
        <v>23</v>
      </c>
      <c r="B17" s="8">
        <v>243</v>
      </c>
      <c r="C17" s="8">
        <v>225</v>
      </c>
      <c r="D17" s="31">
        <v>0</v>
      </c>
      <c r="E17" s="27">
        <v>4000000</v>
      </c>
      <c r="F17" s="29"/>
      <c r="G17" s="30">
        <f t="shared" si="1"/>
        <v>4000000</v>
      </c>
      <c r="H17" s="2" t="s">
        <v>58</v>
      </c>
      <c r="I17" s="5"/>
      <c r="J17" s="5"/>
    </row>
    <row r="18" spans="1:10" ht="18.75" x14ac:dyDescent="0.2">
      <c r="A18" s="21" t="s">
        <v>24</v>
      </c>
      <c r="B18" s="8">
        <v>243</v>
      </c>
      <c r="C18" s="8">
        <v>226</v>
      </c>
      <c r="D18" s="31">
        <v>75000</v>
      </c>
      <c r="E18" s="27">
        <v>200000</v>
      </c>
      <c r="F18" s="29">
        <f t="shared" si="0"/>
        <v>2.6666666666666665</v>
      </c>
      <c r="G18" s="30">
        <f t="shared" si="1"/>
        <v>125000</v>
      </c>
      <c r="H18" s="2"/>
      <c r="I18" s="5"/>
    </row>
    <row r="19" spans="1:10" ht="18.75" hidden="1" x14ac:dyDescent="0.2">
      <c r="A19" s="21" t="s">
        <v>26</v>
      </c>
      <c r="B19" s="8">
        <v>243</v>
      </c>
      <c r="C19" s="8">
        <v>310</v>
      </c>
      <c r="D19" s="31">
        <v>3805000</v>
      </c>
      <c r="E19" s="27">
        <v>0</v>
      </c>
      <c r="F19" s="29">
        <f t="shared" si="0"/>
        <v>0</v>
      </c>
      <c r="G19" s="30">
        <f t="shared" si="1"/>
        <v>-3805000</v>
      </c>
      <c r="H19" s="2"/>
      <c r="I19" s="5"/>
    </row>
    <row r="20" spans="1:10" ht="56.25" x14ac:dyDescent="0.2">
      <c r="A20" s="12" t="s">
        <v>45</v>
      </c>
      <c r="B20" s="8" t="s">
        <v>14</v>
      </c>
      <c r="C20" s="8"/>
      <c r="D20" s="31">
        <f t="shared" ref="D20:E20" si="2">SUM(D21:D30)</f>
        <v>17652100</v>
      </c>
      <c r="E20" s="27">
        <f t="shared" si="2"/>
        <v>13550100</v>
      </c>
      <c r="F20" s="29">
        <f t="shared" si="0"/>
        <v>0.76761971663428152</v>
      </c>
      <c r="G20" s="30">
        <f t="shared" si="1"/>
        <v>-4102000</v>
      </c>
      <c r="H20" s="2"/>
      <c r="I20" s="5"/>
    </row>
    <row r="21" spans="1:10" ht="18.75" customHeight="1" x14ac:dyDescent="0.2">
      <c r="A21" s="20" t="s">
        <v>13</v>
      </c>
      <c r="B21" s="8" t="s">
        <v>14</v>
      </c>
      <c r="C21" s="8" t="s">
        <v>17</v>
      </c>
      <c r="D21" s="31">
        <v>1034800</v>
      </c>
      <c r="E21" s="27">
        <v>1055000</v>
      </c>
      <c r="F21" s="29">
        <f t="shared" si="0"/>
        <v>1.0195206803247003</v>
      </c>
      <c r="G21" s="30">
        <f t="shared" si="1"/>
        <v>20200</v>
      </c>
      <c r="H21" s="2"/>
      <c r="I21" s="5"/>
    </row>
    <row r="22" spans="1:10" ht="18.75" x14ac:dyDescent="0.2">
      <c r="A22" s="20" t="s">
        <v>21</v>
      </c>
      <c r="B22" s="8" t="s">
        <v>14</v>
      </c>
      <c r="C22" s="8" t="s">
        <v>15</v>
      </c>
      <c r="D22" s="31">
        <v>23000</v>
      </c>
      <c r="E22" s="27">
        <v>123000</v>
      </c>
      <c r="F22" s="29">
        <f t="shared" si="0"/>
        <v>5.3478260869565215</v>
      </c>
      <c r="G22" s="30">
        <f t="shared" si="1"/>
        <v>100000</v>
      </c>
      <c r="H22" s="2"/>
      <c r="I22" s="5"/>
    </row>
    <row r="23" spans="1:10" ht="18" customHeight="1" x14ac:dyDescent="0.2">
      <c r="A23" s="20" t="s">
        <v>22</v>
      </c>
      <c r="B23" s="8" t="s">
        <v>14</v>
      </c>
      <c r="C23" s="8" t="s">
        <v>32</v>
      </c>
      <c r="D23" s="31">
        <v>918500</v>
      </c>
      <c r="E23" s="27">
        <v>683000</v>
      </c>
      <c r="F23" s="29">
        <f t="shared" si="0"/>
        <v>0.74360370168753398</v>
      </c>
      <c r="G23" s="30">
        <f t="shared" si="1"/>
        <v>-235500</v>
      </c>
      <c r="H23" s="2"/>
      <c r="I23" s="5"/>
    </row>
    <row r="24" spans="1:10" ht="18" hidden="1" customHeight="1" x14ac:dyDescent="0.2">
      <c r="A24" s="20" t="s">
        <v>55</v>
      </c>
      <c r="B24" s="8">
        <v>244</v>
      </c>
      <c r="C24" s="8">
        <v>224</v>
      </c>
      <c r="D24" s="31">
        <v>515000</v>
      </c>
      <c r="E24" s="27"/>
      <c r="F24" s="29"/>
      <c r="G24" s="30">
        <f t="shared" si="1"/>
        <v>-515000</v>
      </c>
      <c r="H24" s="2"/>
      <c r="I24" s="5"/>
    </row>
    <row r="25" spans="1:10" ht="18.75" x14ac:dyDescent="0.2">
      <c r="A25" s="21" t="s">
        <v>23</v>
      </c>
      <c r="B25" s="8" t="s">
        <v>14</v>
      </c>
      <c r="C25" s="8" t="s">
        <v>18</v>
      </c>
      <c r="D25" s="31">
        <v>1248000</v>
      </c>
      <c r="E25" s="27">
        <v>1146000</v>
      </c>
      <c r="F25" s="29">
        <f t="shared" si="0"/>
        <v>0.91826923076923073</v>
      </c>
      <c r="G25" s="30">
        <f t="shared" si="1"/>
        <v>-102000</v>
      </c>
      <c r="H25" s="2"/>
      <c r="I25" s="5"/>
    </row>
    <row r="26" spans="1:10" ht="20.25" customHeight="1" x14ac:dyDescent="0.2">
      <c r="A26" s="20" t="s">
        <v>24</v>
      </c>
      <c r="B26" s="8" t="s">
        <v>14</v>
      </c>
      <c r="C26" s="8" t="s">
        <v>16</v>
      </c>
      <c r="D26" s="31">
        <v>5038600</v>
      </c>
      <c r="E26" s="27">
        <v>5635100</v>
      </c>
      <c r="F26" s="29">
        <f t="shared" si="0"/>
        <v>1.1183860596197357</v>
      </c>
      <c r="G26" s="30">
        <f t="shared" si="1"/>
        <v>596500</v>
      </c>
      <c r="H26" s="2"/>
      <c r="I26" s="5"/>
    </row>
    <row r="27" spans="1:10" ht="18.75" x14ac:dyDescent="0.2">
      <c r="A27" s="20" t="s">
        <v>25</v>
      </c>
      <c r="B27" s="8" t="s">
        <v>14</v>
      </c>
      <c r="C27" s="8" t="s">
        <v>33</v>
      </c>
      <c r="D27" s="31">
        <v>6000</v>
      </c>
      <c r="E27" s="27">
        <v>3000</v>
      </c>
      <c r="F27" s="29">
        <f t="shared" si="0"/>
        <v>0.5</v>
      </c>
      <c r="G27" s="30">
        <f t="shared" si="1"/>
        <v>-3000</v>
      </c>
      <c r="H27" s="2"/>
      <c r="I27" s="5"/>
    </row>
    <row r="28" spans="1:10" ht="18.75" x14ac:dyDescent="0.2">
      <c r="A28" s="21" t="s">
        <v>26</v>
      </c>
      <c r="B28" s="8" t="s">
        <v>14</v>
      </c>
      <c r="C28" s="8" t="s">
        <v>19</v>
      </c>
      <c r="D28" s="31">
        <v>4501200</v>
      </c>
      <c r="E28" s="27">
        <v>2635000</v>
      </c>
      <c r="F28" s="29">
        <f t="shared" si="0"/>
        <v>0.58539944903581265</v>
      </c>
      <c r="G28" s="30">
        <f t="shared" si="1"/>
        <v>-1866200</v>
      </c>
      <c r="H28" s="2"/>
      <c r="I28" s="5"/>
    </row>
    <row r="29" spans="1:10" ht="37.5" hidden="1" x14ac:dyDescent="0.2">
      <c r="A29" s="21" t="s">
        <v>57</v>
      </c>
      <c r="B29" s="8">
        <v>244</v>
      </c>
      <c r="C29" s="8">
        <v>320</v>
      </c>
      <c r="D29" s="31">
        <v>345000</v>
      </c>
      <c r="E29" s="27">
        <v>0</v>
      </c>
      <c r="F29" s="29"/>
      <c r="G29" s="30">
        <f t="shared" si="1"/>
        <v>-345000</v>
      </c>
      <c r="H29" s="2"/>
      <c r="I29" s="5"/>
    </row>
    <row r="30" spans="1:10" ht="37.5" x14ac:dyDescent="0.2">
      <c r="A30" s="21" t="s">
        <v>27</v>
      </c>
      <c r="B30" s="8" t="s">
        <v>14</v>
      </c>
      <c r="C30" s="8" t="s">
        <v>20</v>
      </c>
      <c r="D30" s="31">
        <v>4022000</v>
      </c>
      <c r="E30" s="27">
        <v>2270000</v>
      </c>
      <c r="F30" s="29">
        <f t="shared" si="0"/>
        <v>0.56439582297364499</v>
      </c>
      <c r="G30" s="30">
        <f t="shared" si="1"/>
        <v>-1752000</v>
      </c>
      <c r="H30" s="2"/>
      <c r="I30" s="5"/>
    </row>
    <row r="31" spans="1:10" s="17" customFormat="1" ht="18.75" x14ac:dyDescent="0.2">
      <c r="A31" s="10" t="s">
        <v>46</v>
      </c>
      <c r="B31" s="22" t="s">
        <v>29</v>
      </c>
      <c r="C31" s="22"/>
      <c r="D31" s="28">
        <f>SUM(D32:D34)</f>
        <v>999300</v>
      </c>
      <c r="E31" s="26">
        <f>SUM(E32:E34)</f>
        <v>700000</v>
      </c>
      <c r="F31" s="29">
        <f t="shared" si="0"/>
        <v>0.70049034324026815</v>
      </c>
      <c r="G31" s="30">
        <f t="shared" si="1"/>
        <v>-299300</v>
      </c>
      <c r="H31" s="16"/>
      <c r="I31" s="5"/>
    </row>
    <row r="32" spans="1:10" ht="168.75" hidden="1" x14ac:dyDescent="0.2">
      <c r="A32" s="12" t="s">
        <v>56</v>
      </c>
      <c r="B32" s="8">
        <v>831</v>
      </c>
      <c r="C32" s="8">
        <v>290</v>
      </c>
      <c r="D32" s="31">
        <v>400500</v>
      </c>
      <c r="E32" s="27">
        <v>0</v>
      </c>
      <c r="F32" s="29"/>
      <c r="G32" s="30">
        <f t="shared" si="1"/>
        <v>-400500</v>
      </c>
      <c r="H32" s="2"/>
      <c r="I32" s="5"/>
    </row>
    <row r="33" spans="1:9" ht="37.5" x14ac:dyDescent="0.2">
      <c r="A33" s="12" t="s">
        <v>28</v>
      </c>
      <c r="B33" s="8" t="s">
        <v>30</v>
      </c>
      <c r="C33" s="8" t="s">
        <v>33</v>
      </c>
      <c r="D33" s="31">
        <v>330200</v>
      </c>
      <c r="E33" s="27">
        <v>500000</v>
      </c>
      <c r="F33" s="29">
        <f t="shared" si="0"/>
        <v>1.5142337976983646</v>
      </c>
      <c r="G33" s="30">
        <f t="shared" si="1"/>
        <v>169800</v>
      </c>
      <c r="H33" s="2"/>
      <c r="I33" s="5"/>
    </row>
    <row r="34" spans="1:9" ht="18.75" x14ac:dyDescent="0.2">
      <c r="A34" s="12" t="s">
        <v>47</v>
      </c>
      <c r="B34" s="8" t="s">
        <v>31</v>
      </c>
      <c r="C34" s="8" t="s">
        <v>33</v>
      </c>
      <c r="D34" s="31">
        <v>268600</v>
      </c>
      <c r="E34" s="27">
        <v>200000</v>
      </c>
      <c r="F34" s="29">
        <f t="shared" si="0"/>
        <v>0.74460163812360391</v>
      </c>
      <c r="G34" s="30">
        <f t="shared" si="1"/>
        <v>-68600</v>
      </c>
      <c r="H34" s="2"/>
      <c r="I34" s="5"/>
    </row>
    <row r="35" spans="1:9" ht="18.75" x14ac:dyDescent="0.2">
      <c r="A35" s="25" t="s">
        <v>39</v>
      </c>
      <c r="B35" s="11"/>
      <c r="C35" s="13"/>
      <c r="D35" s="32">
        <f>D5+D16+D20+D31</f>
        <v>87693732</v>
      </c>
      <c r="E35" s="14">
        <f>E5+E16+E20+E31</f>
        <v>83612432</v>
      </c>
      <c r="F35" s="29">
        <f t="shared" si="0"/>
        <v>0.95345961556294578</v>
      </c>
      <c r="G35" s="30">
        <f t="shared" si="1"/>
        <v>-4081300</v>
      </c>
      <c r="H35" s="2"/>
      <c r="I35" s="5"/>
    </row>
    <row r="37" spans="1:9" x14ac:dyDescent="0.2">
      <c r="A37" s="4"/>
      <c r="E37" s="7"/>
    </row>
    <row r="39" spans="1:9" x14ac:dyDescent="0.2">
      <c r="A39" s="3"/>
      <c r="E39" s="5"/>
    </row>
    <row r="40" spans="1:9" x14ac:dyDescent="0.2">
      <c r="A40" s="3"/>
      <c r="E40" s="6"/>
    </row>
    <row r="42" spans="1:9" ht="14.25" x14ac:dyDescent="0.2">
      <c r="A42" s="1"/>
      <c r="B42" s="1"/>
    </row>
  </sheetData>
  <mergeCells count="8">
    <mergeCell ref="A1:G1"/>
    <mergeCell ref="H2:H3"/>
    <mergeCell ref="E2:E3"/>
    <mergeCell ref="A2:A3"/>
    <mergeCell ref="B2:C2"/>
    <mergeCell ref="D2:D3"/>
    <mergeCell ref="F2:F3"/>
    <mergeCell ref="G2:G3"/>
  </mergeCells>
  <pageMargins left="1.3779527559055118" right="0.39370078740157483" top="0.78740157480314965" bottom="0.78740157480314965" header="0.19685039370078741" footer="0.15748031496062992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ovsyannikova</cp:lastModifiedBy>
  <cp:lastPrinted>2016-10-25T13:13:08Z</cp:lastPrinted>
  <dcterms:created xsi:type="dcterms:W3CDTF">2014-07-09T13:49:00Z</dcterms:created>
  <dcterms:modified xsi:type="dcterms:W3CDTF">2016-10-25T13:13:10Z</dcterms:modified>
</cp:coreProperties>
</file>