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0" yWindow="180" windowWidth="17535" windowHeight="10980"/>
  </bookViews>
  <sheets>
    <sheet name="Новый_4" sheetId="1" r:id="rId1"/>
  </sheets>
  <definedNames>
    <definedName name="_xlnm._FilterDatabase" localSheetId="0" hidden="1">Новый_4!$A$8:$Q$34</definedName>
    <definedName name="Z_1177D843_6A6E_419E_A6FD_1F9DB4C9E950_.wvu.Cols" localSheetId="0" hidden="1">Новый_4!$B:$E,Новый_4!$H:$H,Новый_4!$J:$K,Новый_4!$M:$N,Новый_4!$P:$Q</definedName>
    <definedName name="Z_1177D843_6A6E_419E_A6FD_1F9DB4C9E950_.wvu.FilterData" localSheetId="0" hidden="1">Новый_4!$A$8:$Q$34</definedName>
    <definedName name="Z_1177D843_6A6E_419E_A6FD_1F9DB4C9E950_.wvu.PrintTitles" localSheetId="0" hidden="1">Новый_4!$F:$Q,Новый_4!$7:$8</definedName>
    <definedName name="Z_1B024550_EEFD_4711_9190_1CFEBFD32CBC_.wvu.Cols" localSheetId="0" hidden="1">Новый_4!$B:$E,Новый_4!$H:$H,Новый_4!$J:$K,Новый_4!$M:$N,Новый_4!$P:$Q</definedName>
    <definedName name="Z_1B024550_EEFD_4711_9190_1CFEBFD32CBC_.wvu.FilterData" localSheetId="0" hidden="1">Новый_4!$A$8:$Q$34</definedName>
    <definedName name="Z_1B024550_EEFD_4711_9190_1CFEBFD32CBC_.wvu.PrintTitles" localSheetId="0" hidden="1">Новый_4!$F:$Q,Новый_4!$7:$8</definedName>
    <definedName name="Z_22A9FC50_18D5_4FA8_AB17_D5E25CE964DF_.wvu.FilterData" localSheetId="0" hidden="1">Новый_4!$A$8:$Q$34</definedName>
    <definedName name="Z_30BA2F3A_E04B_4B89_8FF7_3A4E644739C7_.wvu.FilterData" localSheetId="0" hidden="1">Новый_4!$A$8:$Q$34</definedName>
    <definedName name="Z_39332247_5468_40CA_A2E3_63F72E797AEF_.wvu.FilterData" localSheetId="0" hidden="1">Новый_4!$A$8:$Q$34</definedName>
    <definedName name="Z_3B2D431E_4D07_4BFB_B24A_A658C08424ED_.wvu.Cols" localSheetId="0" hidden="1">Новый_4!$B:$E,Новый_4!$H:$H,Новый_4!$J:$K,Новый_4!$M:$N,Новый_4!$P:$Q</definedName>
    <definedName name="Z_3B2D431E_4D07_4BFB_B24A_A658C08424ED_.wvu.FilterData" localSheetId="0" hidden="1">Новый_4!$A$8:$Q$34</definedName>
    <definedName name="Z_3B2D431E_4D07_4BFB_B24A_A658C08424ED_.wvu.PrintTitles" localSheetId="0" hidden="1">Новый_4!$F:$Q,Новый_4!$7:$8</definedName>
    <definedName name="Z_5863C2E6_43B7_491E_8093_6CDE6A3F538B_.wvu.Cols" localSheetId="0" hidden="1">Новый_4!$B:$E,Новый_4!$H:$H,Новый_4!$J:$K,Новый_4!$M:$N,Новый_4!$P:$Q</definedName>
    <definedName name="Z_5863C2E6_43B7_491E_8093_6CDE6A3F538B_.wvu.FilterData" localSheetId="0" hidden="1">Новый_4!$A$8:$Q$34</definedName>
    <definedName name="Z_5863C2E6_43B7_491E_8093_6CDE6A3F538B_.wvu.PrintTitles" localSheetId="0" hidden="1">Новый_4!$F:$Q,Новый_4!$7:$8</definedName>
    <definedName name="Z_5DF13D2C_F53C_4C53_B231_92518E8A2152_.wvu.Cols" localSheetId="0" hidden="1">Новый_4!$B:$E,Новый_4!$H:$H,Новый_4!$J:$K,Новый_4!$M:$N,Новый_4!$P:$Q</definedName>
    <definedName name="Z_5DF13D2C_F53C_4C53_B231_92518E8A2152_.wvu.FilterData" localSheetId="0" hidden="1">Новый_4!$A$8:$Q$34</definedName>
    <definedName name="Z_5DF13D2C_F53C_4C53_B231_92518E8A2152_.wvu.PrintTitles" localSheetId="0" hidden="1">Новый_4!$F:$Q,Новый_4!$7:$8</definedName>
    <definedName name="Z_66A0BDD8_AE01_4B4F_956E_5E39DC7C80D2_.wvu.FilterData" localSheetId="0" hidden="1">Новый_4!$A$8:$Q$34</definedName>
    <definedName name="Z_786E480A_622E_4EA3_9B8E_3243D59C8E93_.wvu.Cols" localSheetId="0" hidden="1">Новый_4!$B:$E,Новый_4!$H:$H,Новый_4!$J:$K,Новый_4!$M:$N,Новый_4!$P:$Q</definedName>
    <definedName name="Z_786E480A_622E_4EA3_9B8E_3243D59C8E93_.wvu.FilterData" localSheetId="0" hidden="1">Новый_4!$A$8:$Q$34</definedName>
    <definedName name="Z_786E480A_622E_4EA3_9B8E_3243D59C8E93_.wvu.PrintTitles" localSheetId="0" hidden="1">Новый_4!$F:$Q,Новый_4!$7:$8</definedName>
    <definedName name="Z_787049F3_DECF_4A6E_A2FA_7B2BC1241428_.wvu.FilterData" localSheetId="0" hidden="1">Новый_4!$A$8:$Q$34</definedName>
    <definedName name="Z_7B515CCC_5758_458F_8F82_FCCCF39FE10A_.wvu.FilterData" localSheetId="0" hidden="1">Новый_4!$A$8:$Q$34</definedName>
    <definedName name="Z_9D5A2982_562B_49E8_95FA_CC63A01AAA83_.wvu.FilterData" localSheetId="0" hidden="1">Новый_4!$A$8:$Q$34</definedName>
    <definedName name="Z_ABA50892_4770_4988_856B_0C6F1D1B4716_.wvu.FilterData" localSheetId="0" hidden="1">Новый_4!$A$8:$Q$34</definedName>
    <definedName name="Z_C4EC7CCF_E50F_4086_803D_F03721D9F1FA_.wvu.FilterData" localSheetId="0" hidden="1">Новый_4!$A$8:$Q$34</definedName>
    <definedName name="Z_F4711BAC_E172_42EE_9497_B0E915344688_.wvu.Cols" localSheetId="0" hidden="1">Новый_4!$B:$E,Новый_4!$H:$H,Новый_4!$J:$K,Новый_4!$M:$N,Новый_4!$P:$Q</definedName>
    <definedName name="Z_F4711BAC_E172_42EE_9497_B0E915344688_.wvu.FilterData" localSheetId="0" hidden="1">Новый_4!$A$8:$Q$34</definedName>
    <definedName name="Z_F4711BAC_E172_42EE_9497_B0E915344688_.wvu.PrintTitles" localSheetId="0" hidden="1">Новый_4!$F:$Q,Новый_4!$7:$8</definedName>
    <definedName name="_xlnm.Print_Titles" localSheetId="0">Новый_4!$F:$Q,Новый_4!$7:$8</definedName>
  </definedNames>
  <calcPr calcId="145621"/>
  <customWorkbookViews>
    <customWorkbookView name="Степанова Наталья Викторовна - Личное представление" guid="{1B024550-EEFD-4711-9190-1CFEBFD32CBC}" mergeInterval="0" personalView="1" maximized="1" windowWidth="1188" windowHeight="401" activeSheetId="1"/>
    <customWorkbookView name="Архипова Инга Александровна - Личное представление" guid="{5DF13D2C-F53C-4C53-B231-92518E8A2152}" mergeInterval="0" personalView="1" maximized="1" windowWidth="1916" windowHeight="835" activeSheetId="1"/>
    <customWorkbookView name="Горошкова Ольга Константиновна - Личное представление" guid="{786E480A-622E-4EA3-9B8E-3243D59C8E93}" mergeInterval="0" personalView="1" maximized="1" windowWidth="1916" windowHeight="807" activeSheetId="1"/>
    <customWorkbookView name="Ильин Сергей Викторович - Личное представление" guid="{F4711BAC-E172-42EE-9497-B0E915344688}" mergeInterval="0" personalView="1" maximized="1" windowWidth="1596" windowHeight="627" activeSheetId="1" showComments="commIndAndComment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  <customWorkbookView name="Скребкова Ольга Николаевна - Личное представление" guid="{3B2D431E-4D07-4BFB-B24A-A658C08424ED}" mergeInterval="0" personalView="1" maximized="1" windowWidth="1666" windowHeight="656" activeSheetId="1"/>
    <customWorkbookView name="Леонова Анна Владимировна - Личное представление" guid="{5863C2E6-43B7-491E-8093-6CDE6A3F538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O20" i="1" l="1"/>
  <c r="L20" i="1"/>
  <c r="I20" i="1"/>
  <c r="J20" i="1" l="1"/>
  <c r="K20" i="1"/>
  <c r="M20" i="1"/>
  <c r="N20" i="1"/>
  <c r="J13" i="1" l="1"/>
  <c r="K13" i="1"/>
  <c r="L13" i="1"/>
  <c r="M13" i="1"/>
  <c r="N13" i="1"/>
  <c r="O13" i="1"/>
  <c r="I13" i="1"/>
  <c r="O33" i="1" l="1"/>
  <c r="L33" i="1"/>
  <c r="I33" i="1"/>
  <c r="J32" i="1" l="1"/>
  <c r="J31" i="1" s="1"/>
  <c r="J30" i="1" s="1"/>
  <c r="K32" i="1"/>
  <c r="K31" i="1" s="1"/>
  <c r="K30" i="1" s="1"/>
  <c r="L32" i="1"/>
  <c r="L31" i="1" s="1"/>
  <c r="L30" i="1" s="1"/>
  <c r="M32" i="1"/>
  <c r="M31" i="1" s="1"/>
  <c r="M30" i="1" s="1"/>
  <c r="N32" i="1"/>
  <c r="N31" i="1" s="1"/>
  <c r="N30" i="1" s="1"/>
  <c r="O32" i="1"/>
  <c r="O31" i="1" s="1"/>
  <c r="O30" i="1" s="1"/>
  <c r="I32" i="1"/>
  <c r="I31" i="1" s="1"/>
  <c r="I30" i="1" s="1"/>
  <c r="J26" i="1"/>
  <c r="K26" i="1"/>
  <c r="L26" i="1"/>
  <c r="M26" i="1"/>
  <c r="N26" i="1"/>
  <c r="O26" i="1"/>
  <c r="J28" i="1"/>
  <c r="K28" i="1"/>
  <c r="L28" i="1"/>
  <c r="M28" i="1"/>
  <c r="N28" i="1"/>
  <c r="O28" i="1"/>
  <c r="I28" i="1"/>
  <c r="I26" i="1"/>
  <c r="J19" i="1"/>
  <c r="K19" i="1"/>
  <c r="L19" i="1"/>
  <c r="M19" i="1"/>
  <c r="N19" i="1"/>
  <c r="O19" i="1"/>
  <c r="I19" i="1"/>
  <c r="M25" i="1" l="1"/>
  <c r="M18" i="1" s="1"/>
  <c r="I25" i="1"/>
  <c r="I18" i="1" s="1"/>
  <c r="O25" i="1"/>
  <c r="O18" i="1" s="1"/>
  <c r="L25" i="1"/>
  <c r="L18" i="1" s="1"/>
  <c r="N25" i="1"/>
  <c r="N18" i="1" s="1"/>
  <c r="J25" i="1"/>
  <c r="J18" i="1" s="1"/>
  <c r="K25" i="1"/>
  <c r="K18" i="1" s="1"/>
  <c r="J11" i="1" l="1"/>
  <c r="J10" i="1" s="1"/>
  <c r="J9" i="1" s="1"/>
  <c r="K11" i="1"/>
  <c r="K10" i="1" s="1"/>
  <c r="K9" i="1" s="1"/>
  <c r="L11" i="1"/>
  <c r="L10" i="1" s="1"/>
  <c r="L9" i="1" s="1"/>
  <c r="M11" i="1"/>
  <c r="M10" i="1" s="1"/>
  <c r="M9" i="1" s="1"/>
  <c r="N11" i="1"/>
  <c r="N10" i="1" s="1"/>
  <c r="N9" i="1" s="1"/>
  <c r="O11" i="1"/>
  <c r="O10" i="1" s="1"/>
  <c r="O9" i="1" s="1"/>
  <c r="I11" i="1"/>
  <c r="I10" i="1" s="1"/>
  <c r="I9" i="1" s="1"/>
  <c r="P9" i="1"/>
  <c r="P34" i="1" s="1"/>
  <c r="Q9" i="1"/>
  <c r="Q34" i="1" s="1"/>
  <c r="K34" i="1" l="1"/>
  <c r="L34" i="1"/>
  <c r="J34" i="1"/>
  <c r="M34" i="1"/>
  <c r="N34" i="1"/>
  <c r="O34" i="1"/>
  <c r="I34" i="1"/>
</calcChain>
</file>

<file path=xl/sharedStrings.xml><?xml version="1.0" encoding="utf-8"?>
<sst xmlns="http://schemas.openxmlformats.org/spreadsheetml/2006/main" count="90" uniqueCount="80">
  <si>
    <t/>
  </si>
  <si>
    <t>0710000</t>
  </si>
  <si>
    <t>0700000</t>
  </si>
  <si>
    <t>0715290</t>
  </si>
  <si>
    <t>0310000</t>
  </si>
  <si>
    <t>0300000</t>
  </si>
  <si>
    <t>0317308</t>
  </si>
  <si>
    <t>0317307</t>
  </si>
  <si>
    <t>0317079</t>
  </si>
  <si>
    <t>0210000</t>
  </si>
  <si>
    <t>0200000</t>
  </si>
  <si>
    <t>0217425</t>
  </si>
  <si>
    <t>0217424</t>
  </si>
  <si>
    <t>0217423</t>
  </si>
  <si>
    <t>0217031</t>
  </si>
  <si>
    <t>средства ФБ/ГК</t>
  </si>
  <si>
    <t>средства ОБ</t>
  </si>
  <si>
    <t>в том числе</t>
  </si>
  <si>
    <t>Целевая статья</t>
  </si>
  <si>
    <t>Программа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</si>
  <si>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</si>
  <si>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</si>
  <si>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</si>
  <si>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</si>
  <si>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02.1.00.00000</t>
  </si>
  <si>
    <t>03.1.00.00000</t>
  </si>
  <si>
    <t>02.0.00.00000</t>
  </si>
  <si>
    <t>03.0.00.00000</t>
  </si>
  <si>
    <t>Организация предоставления государственных услуг и выполнения работ государственными образовательными организациями и государственными учреждениями сферы образования</t>
  </si>
  <si>
    <t>02.1.01.00000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</si>
  <si>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</si>
  <si>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</si>
  <si>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</si>
  <si>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</si>
  <si>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</si>
  <si>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</si>
  <si>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</si>
  <si>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</si>
  <si>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02.1.02.70500</t>
  </si>
  <si>
    <t>Субвенция на государственную поддержку опеки и попечительства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</si>
  <si>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</si>
  <si>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</si>
  <si>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</si>
  <si>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</si>
  <si>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03.3.00.00000</t>
  </si>
  <si>
    <t>Областная целевая программа "Семья и дети Ярославии"</t>
  </si>
  <si>
    <t>03.3.01.00000</t>
  </si>
  <si>
    <t>Реализация региональной семейной политики и политики в интересах детей</t>
  </si>
  <si>
    <t>03.3.01.70980</t>
  </si>
  <si>
    <t>Создание условий для развития и благополучия детей и семей с детьми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</si>
  <si>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</si>
  <si>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</si>
  <si>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</si>
  <si>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</si>
  <si>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</si>
  <si>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</si>
  <si>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05.1.00.00000</t>
  </si>
  <si>
    <t>05.1.08.00000</t>
  </si>
  <si>
    <t>Региональная программа "Стимулирование развития жилищного строительства на территории Ярославской области"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</si>
  <si>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</si>
  <si>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</si>
  <si>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</si>
  <si>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02.1.02.52600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</si>
  <si>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</si>
  <si>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</si>
  <si>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</si>
  <si>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03.1.01.53810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</si>
  <si>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</si>
  <si>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</si>
  <si>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</si>
  <si>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Итого</t>
  </si>
  <si>
    <t>к Закону Ярославской области</t>
  </si>
  <si>
    <t>к &lt;Планирование.ТипЗаконаВДательномПадеже&gt;</t>
  </si>
  <si>
    <t>Перечень бюджетных ассигнований, предусмотренных на поддержку семьи и детства 
на 2017 год и на плановый период 2018 и 2019 годов</t>
  </si>
  <si>
    <t>Наименование</t>
  </si>
  <si>
    <t>Приложение 11</t>
  </si>
  <si>
    <t>2017 год                    (руб.)</t>
  </si>
  <si>
    <t>2018 год                     (руб.)</t>
  </si>
  <si>
    <t>2019 год                         (руб.)</t>
  </si>
  <si>
    <t xml:space="preserve">             от 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</si>
</sst>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_-* #,##0\ _₽_-;\-* #,##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9" fillId="0" borderId="0"/>
  </cellStyleXfs>
  <cellXfs count="72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4" fillId="0" borderId="2" xfId="1" applyFont="1" applyBorder="1" applyProtection="1">
      <protection hidden="1"/>
    </xf>
    <xf numFmtId="0" fontId="5" fillId="0" borderId="2" xfId="1" applyFont="1" applyBorder="1" applyProtection="1">
      <protection hidden="1"/>
    </xf>
    <xf numFmtId="0" fontId="6" fillId="0" borderId="2" xfId="1" applyFont="1" applyBorder="1" applyProtection="1">
      <protection hidden="1"/>
    </xf>
    <xf numFmtId="0" fontId="7" fillId="0" borderId="2" xfId="1" applyFont="1" applyBorder="1" applyProtection="1">
      <protection hidden="1"/>
    </xf>
    <xf numFmtId="0" fontId="2" fillId="0" borderId="0" xfId="1" applyFont="1" applyBorder="1" applyProtection="1">
      <protection hidden="1"/>
    </xf>
    <xf numFmtId="0" fontId="5" fillId="0" borderId="5" xfId="1" applyFont="1" applyBorder="1" applyProtection="1">
      <protection hidden="1"/>
    </xf>
    <xf numFmtId="40" fontId="6" fillId="0" borderId="2" xfId="1" applyNumberFormat="1" applyFont="1" applyFill="1" applyBorder="1" applyAlignment="1" applyProtection="1">
      <alignment vertical="center"/>
      <protection hidden="1"/>
    </xf>
    <xf numFmtId="40" fontId="6" fillId="0" borderId="1" xfId="1" applyNumberFormat="1" applyFont="1" applyFill="1" applyBorder="1" applyAlignment="1" applyProtection="1">
      <alignment vertical="center"/>
      <protection hidden="1"/>
    </xf>
    <xf numFmtId="40" fontId="7" fillId="0" borderId="6" xfId="1" applyNumberFormat="1" applyFont="1" applyFill="1" applyBorder="1" applyAlignment="1" applyProtection="1">
      <alignment vertical="center"/>
      <protection hidden="1"/>
    </xf>
    <xf numFmtId="40" fontId="7" fillId="0" borderId="3" xfId="1" applyNumberFormat="1" applyFont="1" applyFill="1" applyBorder="1" applyAlignment="1" applyProtection="1">
      <alignment vertical="center"/>
      <protection hidden="1"/>
    </xf>
    <xf numFmtId="40" fontId="4" fillId="0" borderId="6" xfId="1" applyNumberFormat="1" applyFont="1" applyFill="1" applyBorder="1" applyAlignment="1" applyProtection="1">
      <alignment vertical="center"/>
      <protection hidden="1"/>
    </xf>
    <xf numFmtId="40" fontId="4" fillId="0" borderId="3" xfId="1" applyNumberFormat="1" applyFont="1" applyFill="1" applyBorder="1" applyAlignment="1" applyProtection="1">
      <alignment vertical="center"/>
      <protection hidden="1"/>
    </xf>
    <xf numFmtId="0" fontId="7" fillId="0" borderId="4" xfId="1" applyFont="1" applyBorder="1" applyAlignment="1" applyProtection="1">
      <alignment horizontal="center" vertical="center" wrapText="1"/>
      <protection hidden="1"/>
    </xf>
    <xf numFmtId="0" fontId="5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0" xfId="1" applyNumberFormat="1"/>
    <xf numFmtId="40" fontId="3" fillId="0" borderId="2" xfId="1" applyNumberFormat="1" applyFont="1" applyFill="1" applyBorder="1" applyAlignment="1" applyProtection="1">
      <alignment vertical="center"/>
      <protection hidden="1"/>
    </xf>
    <xf numFmtId="40" fontId="4" fillId="0" borderId="2" xfId="1" applyNumberFormat="1" applyFont="1" applyFill="1" applyBorder="1" applyAlignment="1" applyProtection="1">
      <alignment vertical="center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4" fontId="2" fillId="0" borderId="0" xfId="1" applyNumberFormat="1"/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40" fontId="7" fillId="0" borderId="7" xfId="1" applyNumberFormat="1" applyFont="1" applyFill="1" applyBorder="1" applyAlignment="1" applyProtection="1">
      <alignment vertical="center"/>
      <protection hidden="1"/>
    </xf>
    <xf numFmtId="40" fontId="7" fillId="0" borderId="8" xfId="1" applyNumberFormat="1" applyFont="1" applyFill="1" applyBorder="1" applyAlignment="1" applyProtection="1">
      <alignment vertical="center"/>
      <protection hidden="1"/>
    </xf>
    <xf numFmtId="0" fontId="7" fillId="0" borderId="6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alignment vertical="center" wrapText="1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alignment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NumberFormat="1" applyFont="1" applyFill="1" applyBorder="1" applyAlignment="1" applyProtection="1">
      <alignment vertical="top" wrapText="1"/>
      <protection hidden="1"/>
    </xf>
    <xf numFmtId="0" fontId="12" fillId="0" borderId="2" xfId="1" applyNumberFormat="1" applyFont="1" applyFill="1" applyBorder="1" applyAlignment="1" applyProtection="1">
      <alignment vertical="top" wrapText="1"/>
      <protection hidden="1"/>
    </xf>
    <xf numFmtId="0" fontId="10" fillId="0" borderId="2" xfId="1" applyNumberFormat="1" applyFont="1" applyFill="1" applyBorder="1" applyAlignment="1" applyProtection="1">
      <alignment vertical="top" wrapText="1"/>
      <protection hidden="1"/>
    </xf>
    <xf numFmtId="0" fontId="10" fillId="0" borderId="2" xfId="0" applyFont="1" applyFill="1" applyBorder="1" applyAlignment="1">
      <alignment vertical="top" wrapText="1"/>
    </xf>
    <xf numFmtId="0" fontId="11" fillId="0" borderId="2" xfId="1" applyNumberFormat="1" applyFont="1" applyFill="1" applyBorder="1" applyAlignment="1" applyProtection="1">
      <alignment vertical="center"/>
      <protection hidden="1"/>
    </xf>
    <xf numFmtId="0" fontId="12" fillId="0" borderId="2" xfId="1" applyNumberFormat="1" applyFont="1" applyFill="1" applyBorder="1" applyAlignment="1" applyProtection="1">
      <alignment vertical="center" wrapText="1"/>
      <protection hidden="1"/>
    </xf>
    <xf numFmtId="0" fontId="10" fillId="0" borderId="2" xfId="1" applyNumberFormat="1" applyFont="1" applyFill="1" applyBorder="1" applyAlignment="1" applyProtection="1">
      <alignment vertical="center" wrapText="1"/>
      <protection hidden="1"/>
    </xf>
    <xf numFmtId="0" fontId="11" fillId="0" borderId="2" xfId="1" applyNumberFormat="1" applyFont="1" applyFill="1" applyBorder="1" applyAlignment="1" applyProtection="1">
      <alignment horizontal="left" vertical="center"/>
      <protection hidden="1"/>
    </xf>
    <xf numFmtId="165" fontId="11" fillId="0" borderId="2" xfId="1" applyNumberFormat="1" applyFont="1" applyFill="1" applyBorder="1" applyAlignment="1" applyProtection="1">
      <alignment horizontal="right" vertical="center"/>
      <protection hidden="1"/>
    </xf>
    <xf numFmtId="165" fontId="12" fillId="0" borderId="2" xfId="1" applyNumberFormat="1" applyFont="1" applyFill="1" applyBorder="1" applyAlignment="1" applyProtection="1">
      <alignment horizontal="right" vertical="center" wrapText="1"/>
      <protection hidden="1"/>
    </xf>
    <xf numFmtId="165" fontId="10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2" xfId="1" applyNumberFormat="1" applyFont="1" applyFill="1" applyBorder="1" applyAlignment="1" applyProtection="1">
      <protection hidden="1"/>
    </xf>
    <xf numFmtId="0" fontId="12" fillId="0" borderId="2" xfId="1" applyNumberFormat="1" applyFont="1" applyFill="1" applyBorder="1" applyAlignment="1" applyProtection="1">
      <alignment vertical="center"/>
      <protection hidden="1"/>
    </xf>
    <xf numFmtId="165" fontId="12" fillId="0" borderId="2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wrapText="1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7" fillId="0" borderId="6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S35"/>
  <sheetViews>
    <sheetView showGridLines="0" tabSelected="1" view="pageBreakPreview" topLeftCell="A16" zoomScaleNormal="100" zoomScaleSheetLayoutView="100" workbookViewId="0">
      <selection activeCell="G23" sqref="G23"/>
    </sheetView>
  </sheetViews>
  <sheetFormatPr defaultColWidth="9.140625" defaultRowHeight="12.75" x14ac:dyDescent="0.2"/>
  <cols>
    <col min="1" max="1" width="0.140625" style="1" customWidth="1"/>
    <col min="2" max="5" width="9.140625" style="1" hidden="1" customWidth="1"/>
    <col min="6" max="6" width="15.42578125" style="1" customWidth="1"/>
    <col min="7" max="7" width="65.28515625" style="1" customWidth="1"/>
    <col min="8" max="8" width="9.140625" style="1" hidden="1" customWidth="1"/>
    <col min="9" max="9" width="17" style="1" customWidth="1"/>
    <col min="10" max="10" width="14.85546875" style="1" hidden="1" customWidth="1"/>
    <col min="11" max="11" width="0.5703125" style="1" hidden="1" customWidth="1"/>
    <col min="12" max="12" width="17.5703125" style="1" customWidth="1"/>
    <col min="13" max="13" width="12" style="1" hidden="1" customWidth="1"/>
    <col min="14" max="14" width="10.140625" style="1" hidden="1" customWidth="1"/>
    <col min="15" max="15" width="17.42578125" style="1" customWidth="1"/>
    <col min="16" max="16" width="15.28515625" style="1" hidden="1" customWidth="1"/>
    <col min="17" max="17" width="16.42578125" style="1" hidden="1" customWidth="1"/>
    <col min="18" max="18" width="9.140625" style="1"/>
    <col min="19" max="19" width="11.7109375" style="1" bestFit="1" customWidth="1"/>
    <col min="20" max="16384" width="9.140625" style="1"/>
  </cols>
  <sheetData>
    <row r="1" spans="1:17" ht="15.75" x14ac:dyDescent="0.25">
      <c r="O1" s="36" t="s">
        <v>75</v>
      </c>
      <c r="P1" s="36"/>
    </row>
    <row r="2" spans="1:17" ht="18" customHeight="1" x14ac:dyDescent="0.25">
      <c r="L2" s="58" t="s">
        <v>71</v>
      </c>
      <c r="M2" s="58"/>
      <c r="N2" s="58"/>
      <c r="O2" s="58"/>
      <c r="P2" s="37"/>
      <c r="Q2" s="37" t="s">
        <v>72</v>
      </c>
    </row>
    <row r="3" spans="1:17" ht="15.75" customHeight="1" x14ac:dyDescent="0.25">
      <c r="I3" s="58" t="s">
        <v>79</v>
      </c>
      <c r="J3" s="58"/>
      <c r="K3" s="58"/>
      <c r="L3" s="58"/>
      <c r="M3" s="58"/>
      <c r="N3" s="58"/>
      <c r="O3" s="58"/>
      <c r="P3" s="37"/>
      <c r="Q3" s="37"/>
    </row>
    <row r="4" spans="1:17" ht="23.25" customHeight="1" x14ac:dyDescent="0.2">
      <c r="A4" s="17"/>
      <c r="B4" s="17"/>
      <c r="C4" s="17"/>
      <c r="D4" s="17"/>
      <c r="E4" s="17"/>
      <c r="F4" s="17"/>
      <c r="G4" s="17"/>
      <c r="H4" s="2"/>
      <c r="I4" s="17"/>
      <c r="J4" s="17"/>
      <c r="K4" s="2"/>
      <c r="L4" s="17"/>
      <c r="M4" s="17"/>
      <c r="N4" s="17"/>
      <c r="O4" s="17"/>
      <c r="P4" s="2"/>
      <c r="Q4" s="2"/>
    </row>
    <row r="5" spans="1:17" ht="34.5" customHeight="1" x14ac:dyDescent="0.2">
      <c r="A5" s="17"/>
      <c r="B5" s="18"/>
      <c r="C5" s="18"/>
      <c r="D5" s="18"/>
      <c r="E5" s="18"/>
      <c r="F5" s="63" t="s">
        <v>73</v>
      </c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</row>
    <row r="6" spans="1:17" ht="12.75" customHeight="1" x14ac:dyDescent="0.2">
      <c r="A6" s="17"/>
      <c r="B6" s="17"/>
      <c r="C6" s="17"/>
      <c r="D6" s="17"/>
      <c r="E6" s="17"/>
      <c r="F6" s="17"/>
      <c r="G6" s="17"/>
      <c r="H6" s="2"/>
      <c r="I6" s="17"/>
      <c r="J6" s="17"/>
      <c r="K6" s="2"/>
      <c r="L6" s="17"/>
      <c r="M6" s="17"/>
      <c r="N6" s="17"/>
      <c r="O6" s="38"/>
      <c r="P6" s="2"/>
      <c r="Q6" s="2"/>
    </row>
    <row r="7" spans="1:17" ht="12.75" customHeight="1" x14ac:dyDescent="0.25">
      <c r="A7" s="17"/>
      <c r="B7" s="64" t="s">
        <v>19</v>
      </c>
      <c r="C7" s="64" t="s">
        <v>0</v>
      </c>
      <c r="D7" s="64" t="s">
        <v>0</v>
      </c>
      <c r="E7" s="64" t="s">
        <v>0</v>
      </c>
      <c r="F7" s="66" t="s">
        <v>18</v>
      </c>
      <c r="G7" s="66" t="s">
        <v>74</v>
      </c>
      <c r="H7" s="66" t="s">
        <v>0</v>
      </c>
      <c r="I7" s="66" t="s">
        <v>76</v>
      </c>
      <c r="J7" s="66" t="s">
        <v>17</v>
      </c>
      <c r="K7" s="66"/>
      <c r="L7" s="66" t="s">
        <v>77</v>
      </c>
      <c r="M7" s="69" t="s">
        <v>17</v>
      </c>
      <c r="N7" s="69"/>
      <c r="O7" s="59" t="s">
        <v>78</v>
      </c>
      <c r="P7" s="60" t="s">
        <v>17</v>
      </c>
      <c r="Q7" s="60"/>
    </row>
    <row r="8" spans="1:17" ht="32.25" customHeight="1" x14ac:dyDescent="0.2">
      <c r="A8" s="16"/>
      <c r="B8" s="65"/>
      <c r="C8" s="65"/>
      <c r="D8" s="65"/>
      <c r="E8" s="65"/>
      <c r="F8" s="66"/>
      <c r="G8" s="66"/>
      <c r="H8" s="66"/>
      <c r="I8" s="66"/>
      <c r="J8" s="54" t="s">
        <v>16</v>
      </c>
      <c r="K8" s="49" t="s">
        <v>15</v>
      </c>
      <c r="L8" s="66"/>
      <c r="M8" s="54" t="s">
        <v>16</v>
      </c>
      <c r="N8" s="54" t="s">
        <v>15</v>
      </c>
      <c r="O8" s="59"/>
      <c r="P8" s="15" t="s">
        <v>16</v>
      </c>
      <c r="Q8" s="15" t="s">
        <v>15</v>
      </c>
    </row>
    <row r="9" spans="1:17" ht="31.5" x14ac:dyDescent="0.2">
      <c r="A9" s="8"/>
      <c r="B9" s="67" t="s">
        <v>10</v>
      </c>
      <c r="C9" s="67"/>
      <c r="D9" s="67"/>
      <c r="E9" s="68"/>
      <c r="F9" s="47" t="s">
        <v>26</v>
      </c>
      <c r="G9" s="43" t="s">
        <v>20</v>
      </c>
      <c r="H9" s="39"/>
      <c r="I9" s="51">
        <f>I10</f>
        <v>1050920735</v>
      </c>
      <c r="J9" s="51">
        <f t="shared" ref="J9:O9" si="0">J10</f>
        <v>1147785235</v>
      </c>
      <c r="K9" s="51">
        <f t="shared" si="0"/>
        <v>1147785235</v>
      </c>
      <c r="L9" s="51">
        <f t="shared" si="0"/>
        <v>1050920735</v>
      </c>
      <c r="M9" s="51">
        <f t="shared" si="0"/>
        <v>1147785235</v>
      </c>
      <c r="N9" s="51">
        <f t="shared" si="0"/>
        <v>1147785235</v>
      </c>
      <c r="O9" s="51">
        <f t="shared" si="0"/>
        <v>1050920735</v>
      </c>
      <c r="P9" s="21">
        <f t="shared" ref="P9:Q9" si="1">P10</f>
        <v>24147834</v>
      </c>
      <c r="Q9" s="21">
        <f t="shared" si="1"/>
        <v>0</v>
      </c>
    </row>
    <row r="10" spans="1:17" ht="31.5" x14ac:dyDescent="0.2">
      <c r="A10" s="8"/>
      <c r="B10" s="70" t="s">
        <v>9</v>
      </c>
      <c r="C10" s="70"/>
      <c r="D10" s="70"/>
      <c r="E10" s="71"/>
      <c r="F10" s="56" t="s">
        <v>24</v>
      </c>
      <c r="G10" s="44" t="s">
        <v>21</v>
      </c>
      <c r="H10" s="55"/>
      <c r="I10" s="57">
        <f>I11+I13</f>
        <v>1050920735</v>
      </c>
      <c r="J10" s="57">
        <f t="shared" ref="J10:O10" si="2">J11+J13</f>
        <v>1147785235</v>
      </c>
      <c r="K10" s="57">
        <f t="shared" si="2"/>
        <v>1147785235</v>
      </c>
      <c r="L10" s="57">
        <f t="shared" si="2"/>
        <v>1050920735</v>
      </c>
      <c r="M10" s="57">
        <f t="shared" si="2"/>
        <v>1147785235</v>
      </c>
      <c r="N10" s="57">
        <f t="shared" si="2"/>
        <v>1147785235</v>
      </c>
      <c r="O10" s="57">
        <f t="shared" si="2"/>
        <v>1050920735</v>
      </c>
      <c r="P10" s="12">
        <v>24147834</v>
      </c>
      <c r="Q10" s="11">
        <v>0</v>
      </c>
    </row>
    <row r="11" spans="1:17" ht="49.5" customHeight="1" x14ac:dyDescent="0.2">
      <c r="A11" s="8"/>
      <c r="B11" s="24"/>
      <c r="C11" s="24"/>
      <c r="D11" s="24"/>
      <c r="E11" s="25"/>
      <c r="F11" s="48" t="s">
        <v>29</v>
      </c>
      <c r="G11" s="44" t="s">
        <v>28</v>
      </c>
      <c r="H11" s="35"/>
      <c r="I11" s="52">
        <f>I12</f>
        <v>1400000</v>
      </c>
      <c r="J11" s="52">
        <f t="shared" ref="J11:O11" si="3">J12</f>
        <v>855000</v>
      </c>
      <c r="K11" s="52">
        <f t="shared" si="3"/>
        <v>855000</v>
      </c>
      <c r="L11" s="52">
        <f t="shared" si="3"/>
        <v>1400000</v>
      </c>
      <c r="M11" s="52">
        <f t="shared" si="3"/>
        <v>855000</v>
      </c>
      <c r="N11" s="52">
        <f t="shared" si="3"/>
        <v>855000</v>
      </c>
      <c r="O11" s="52">
        <f t="shared" si="3"/>
        <v>1400000</v>
      </c>
      <c r="P11" s="12"/>
      <c r="Q11" s="11"/>
    </row>
    <row r="12" spans="1:17" ht="48.75" customHeight="1" x14ac:dyDescent="0.2">
      <c r="A12" s="8"/>
      <c r="B12" s="61" t="s">
        <v>14</v>
      </c>
      <c r="C12" s="61"/>
      <c r="D12" s="61"/>
      <c r="E12" s="62"/>
      <c r="F12" s="49" t="s">
        <v>30</v>
      </c>
      <c r="G12" s="45" t="s">
        <v>31</v>
      </c>
      <c r="H12" s="40"/>
      <c r="I12" s="53">
        <v>1400000</v>
      </c>
      <c r="J12" s="53">
        <v>855000</v>
      </c>
      <c r="K12" s="53">
        <v>855000</v>
      </c>
      <c r="L12" s="53">
        <v>1400000</v>
      </c>
      <c r="M12" s="53">
        <v>855000</v>
      </c>
      <c r="N12" s="53">
        <v>855000</v>
      </c>
      <c r="O12" s="53">
        <v>1400000</v>
      </c>
      <c r="P12" s="10">
        <v>85000</v>
      </c>
      <c r="Q12" s="9">
        <v>0</v>
      </c>
    </row>
    <row r="13" spans="1:17" ht="47.25" x14ac:dyDescent="0.2">
      <c r="A13" s="8"/>
      <c r="B13" s="22"/>
      <c r="C13" s="22"/>
      <c r="D13" s="22"/>
      <c r="E13" s="23"/>
      <c r="F13" s="48" t="s">
        <v>32</v>
      </c>
      <c r="G13" s="44" t="s">
        <v>33</v>
      </c>
      <c r="H13" s="35"/>
      <c r="I13" s="52">
        <f>I14+I15+I16+I17</f>
        <v>1049520735</v>
      </c>
      <c r="J13" s="52">
        <f t="shared" ref="J13:O13" si="4">J14+J15+J16+J17</f>
        <v>1146930235</v>
      </c>
      <c r="K13" s="52">
        <f t="shared" si="4"/>
        <v>1146930235</v>
      </c>
      <c r="L13" s="52">
        <f t="shared" si="4"/>
        <v>1049520735</v>
      </c>
      <c r="M13" s="52">
        <f t="shared" si="4"/>
        <v>1146930235</v>
      </c>
      <c r="N13" s="52">
        <f t="shared" si="4"/>
        <v>1146930235</v>
      </c>
      <c r="O13" s="52">
        <f t="shared" si="4"/>
        <v>1049520735</v>
      </c>
      <c r="P13" s="10"/>
      <c r="Q13" s="9"/>
    </row>
    <row r="14" spans="1:17" ht="47.25" x14ac:dyDescent="0.2">
      <c r="A14" s="8"/>
      <c r="B14" s="27"/>
      <c r="C14" s="27"/>
      <c r="D14" s="27"/>
      <c r="E14" s="28"/>
      <c r="F14" s="49" t="s">
        <v>62</v>
      </c>
      <c r="G14" s="45" t="s">
        <v>63</v>
      </c>
      <c r="H14" s="35"/>
      <c r="I14" s="53">
        <v>7590500</v>
      </c>
      <c r="J14" s="53"/>
      <c r="K14" s="53"/>
      <c r="L14" s="53">
        <v>7590500</v>
      </c>
      <c r="M14" s="53"/>
      <c r="N14" s="53"/>
      <c r="O14" s="53">
        <v>7590500</v>
      </c>
      <c r="P14" s="10"/>
      <c r="Q14" s="9"/>
    </row>
    <row r="15" spans="1:17" ht="63" x14ac:dyDescent="0.2">
      <c r="A15" s="8"/>
      <c r="B15" s="61" t="s">
        <v>13</v>
      </c>
      <c r="C15" s="61"/>
      <c r="D15" s="61"/>
      <c r="E15" s="62"/>
      <c r="F15" s="49" t="s">
        <v>34</v>
      </c>
      <c r="G15" s="45" t="s">
        <v>35</v>
      </c>
      <c r="H15" s="40"/>
      <c r="I15" s="53">
        <v>334573086</v>
      </c>
      <c r="J15" s="53">
        <v>454573086</v>
      </c>
      <c r="K15" s="53">
        <v>454573086</v>
      </c>
      <c r="L15" s="53">
        <v>334573086</v>
      </c>
      <c r="M15" s="53">
        <v>454573086</v>
      </c>
      <c r="N15" s="53">
        <v>454573086</v>
      </c>
      <c r="O15" s="53">
        <v>334573086</v>
      </c>
      <c r="P15" s="10">
        <v>631602</v>
      </c>
      <c r="Q15" s="9">
        <v>0</v>
      </c>
    </row>
    <row r="16" spans="1:17" ht="35.25" customHeight="1" x14ac:dyDescent="0.2">
      <c r="A16" s="8"/>
      <c r="B16" s="61" t="s">
        <v>12</v>
      </c>
      <c r="C16" s="61"/>
      <c r="D16" s="61"/>
      <c r="E16" s="62"/>
      <c r="F16" s="49" t="s">
        <v>36</v>
      </c>
      <c r="G16" s="45" t="s">
        <v>37</v>
      </c>
      <c r="H16" s="40"/>
      <c r="I16" s="53">
        <v>621060077</v>
      </c>
      <c r="J16" s="53">
        <v>621060077</v>
      </c>
      <c r="K16" s="53">
        <v>621060077</v>
      </c>
      <c r="L16" s="53">
        <v>621060077</v>
      </c>
      <c r="M16" s="53">
        <v>621060077</v>
      </c>
      <c r="N16" s="53">
        <v>621060077</v>
      </c>
      <c r="O16" s="53">
        <v>621060077</v>
      </c>
      <c r="P16" s="10">
        <v>2573232</v>
      </c>
      <c r="Q16" s="9">
        <v>0</v>
      </c>
    </row>
    <row r="17" spans="1:17" ht="16.5" customHeight="1" x14ac:dyDescent="0.2">
      <c r="A17" s="8"/>
      <c r="B17" s="61" t="s">
        <v>11</v>
      </c>
      <c r="C17" s="61"/>
      <c r="D17" s="61"/>
      <c r="E17" s="62"/>
      <c r="F17" s="49" t="s">
        <v>38</v>
      </c>
      <c r="G17" s="45" t="s">
        <v>39</v>
      </c>
      <c r="H17" s="40"/>
      <c r="I17" s="53">
        <v>86297072</v>
      </c>
      <c r="J17" s="53">
        <v>71297072</v>
      </c>
      <c r="K17" s="53">
        <v>71297072</v>
      </c>
      <c r="L17" s="53">
        <v>86297072</v>
      </c>
      <c r="M17" s="53">
        <v>71297072</v>
      </c>
      <c r="N17" s="53">
        <v>71297072</v>
      </c>
      <c r="O17" s="53">
        <v>86297072</v>
      </c>
      <c r="P17" s="10">
        <v>3281000</v>
      </c>
      <c r="Q17" s="9">
        <v>0</v>
      </c>
    </row>
    <row r="18" spans="1:17" ht="31.5" x14ac:dyDescent="0.2">
      <c r="A18" s="8"/>
      <c r="B18" s="67" t="s">
        <v>5</v>
      </c>
      <c r="C18" s="67"/>
      <c r="D18" s="67"/>
      <c r="E18" s="68"/>
      <c r="F18" s="47" t="s">
        <v>27</v>
      </c>
      <c r="G18" s="43" t="s">
        <v>22</v>
      </c>
      <c r="H18" s="39"/>
      <c r="I18" s="51">
        <f t="shared" ref="I18:O18" si="5">I19+I25</f>
        <v>870303900</v>
      </c>
      <c r="J18" s="51" t="e">
        <f t="shared" si="5"/>
        <v>#VALUE!</v>
      </c>
      <c r="K18" s="51" t="e">
        <f t="shared" si="5"/>
        <v>#REF!</v>
      </c>
      <c r="L18" s="51">
        <f t="shared" si="5"/>
        <v>871739800</v>
      </c>
      <c r="M18" s="51" t="e">
        <f t="shared" si="5"/>
        <v>#REF!</v>
      </c>
      <c r="N18" s="51" t="e">
        <f t="shared" si="5"/>
        <v>#REF!</v>
      </c>
      <c r="O18" s="51">
        <f t="shared" si="5"/>
        <v>870970600</v>
      </c>
      <c r="P18" s="14">
        <v>1211732</v>
      </c>
      <c r="Q18" s="13">
        <v>0</v>
      </c>
    </row>
    <row r="19" spans="1:17" ht="36.75" customHeight="1" x14ac:dyDescent="0.2">
      <c r="A19" s="8"/>
      <c r="B19" s="70" t="s">
        <v>4</v>
      </c>
      <c r="C19" s="70"/>
      <c r="D19" s="70"/>
      <c r="E19" s="71"/>
      <c r="F19" s="56" t="s">
        <v>25</v>
      </c>
      <c r="G19" s="44" t="s">
        <v>23</v>
      </c>
      <c r="H19" s="55"/>
      <c r="I19" s="57">
        <f>I20</f>
        <v>846368900</v>
      </c>
      <c r="J19" s="57" t="e">
        <f t="shared" ref="J19:O19" si="6">J20</f>
        <v>#VALUE!</v>
      </c>
      <c r="K19" s="57" t="e">
        <f t="shared" si="6"/>
        <v>#REF!</v>
      </c>
      <c r="L19" s="57">
        <f t="shared" si="6"/>
        <v>847739800</v>
      </c>
      <c r="M19" s="57" t="e">
        <f t="shared" si="6"/>
        <v>#REF!</v>
      </c>
      <c r="N19" s="57" t="e">
        <f t="shared" si="6"/>
        <v>#REF!</v>
      </c>
      <c r="O19" s="57">
        <f t="shared" si="6"/>
        <v>846970600</v>
      </c>
      <c r="P19" s="12">
        <v>1211732</v>
      </c>
      <c r="Q19" s="11">
        <v>0</v>
      </c>
    </row>
    <row r="20" spans="1:17" ht="47.25" x14ac:dyDescent="0.2">
      <c r="A20" s="8"/>
      <c r="B20" s="24"/>
      <c r="C20" s="24"/>
      <c r="D20" s="24"/>
      <c r="E20" s="25"/>
      <c r="F20" s="48" t="s">
        <v>40</v>
      </c>
      <c r="G20" s="44" t="s">
        <v>41</v>
      </c>
      <c r="H20" s="35"/>
      <c r="I20" s="52">
        <f>I21+I23+I24+I22</f>
        <v>846368900</v>
      </c>
      <c r="J20" s="52" t="e">
        <f>J21+J23+#REF!+J24+J22</f>
        <v>#VALUE!</v>
      </c>
      <c r="K20" s="52" t="e">
        <f>K21+K23+#REF!+K24+K22</f>
        <v>#REF!</v>
      </c>
      <c r="L20" s="52">
        <f>L21+L23+L24+L22</f>
        <v>847739800</v>
      </c>
      <c r="M20" s="52" t="e">
        <f>M21+M23+#REF!+M24+M22</f>
        <v>#REF!</v>
      </c>
      <c r="N20" s="52" t="e">
        <f>N21+N23+#REF!+N24+N22</f>
        <v>#REF!</v>
      </c>
      <c r="O20" s="52">
        <f>O21+O23+O24+O22</f>
        <v>846970600</v>
      </c>
      <c r="P20" s="12"/>
      <c r="Q20" s="11"/>
    </row>
    <row r="21" spans="1:17" ht="65.25" customHeight="1" x14ac:dyDescent="0.2">
      <c r="A21" s="8"/>
      <c r="B21" s="29"/>
      <c r="C21" s="29"/>
      <c r="D21" s="29"/>
      <c r="E21" s="30"/>
      <c r="F21" s="49" t="s">
        <v>64</v>
      </c>
      <c r="G21" s="46" t="s">
        <v>65</v>
      </c>
      <c r="H21" s="40"/>
      <c r="I21" s="53">
        <v>6207400</v>
      </c>
      <c r="J21" s="53"/>
      <c r="K21" s="53"/>
      <c r="L21" s="53">
        <v>6493300</v>
      </c>
      <c r="M21" s="53"/>
      <c r="N21" s="53"/>
      <c r="O21" s="53">
        <v>6755300</v>
      </c>
      <c r="P21" s="31"/>
      <c r="Q21" s="32"/>
    </row>
    <row r="22" spans="1:17" ht="64.5" customHeight="1" x14ac:dyDescent="0.2">
      <c r="A22" s="8"/>
      <c r="B22" s="33"/>
      <c r="C22" s="33"/>
      <c r="D22" s="33"/>
      <c r="E22" s="34"/>
      <c r="F22" s="49" t="s">
        <v>66</v>
      </c>
      <c r="G22" s="46" t="s">
        <v>67</v>
      </c>
      <c r="H22" s="40"/>
      <c r="I22" s="53">
        <v>338379000</v>
      </c>
      <c r="J22" s="53"/>
      <c r="K22" s="53"/>
      <c r="L22" s="53">
        <v>339464000</v>
      </c>
      <c r="M22" s="53"/>
      <c r="N22" s="53"/>
      <c r="O22" s="53">
        <v>338432800</v>
      </c>
      <c r="P22" s="31"/>
      <c r="Q22" s="32"/>
    </row>
    <row r="23" spans="1:17" ht="65.25" customHeight="1" x14ac:dyDescent="0.2">
      <c r="A23" s="8"/>
      <c r="B23" s="29"/>
      <c r="C23" s="29"/>
      <c r="D23" s="29"/>
      <c r="E23" s="30"/>
      <c r="F23" s="49" t="s">
        <v>68</v>
      </c>
      <c r="G23" s="46" t="s">
        <v>69</v>
      </c>
      <c r="H23" s="40">
        <v>4301</v>
      </c>
      <c r="I23" s="53">
        <v>37477500</v>
      </c>
      <c r="J23" s="53" t="s">
        <v>69</v>
      </c>
      <c r="K23" s="53"/>
      <c r="L23" s="53">
        <v>37477500</v>
      </c>
      <c r="M23" s="53"/>
      <c r="N23" s="53"/>
      <c r="O23" s="53">
        <v>37477500</v>
      </c>
      <c r="P23" s="31"/>
      <c r="Q23" s="32"/>
    </row>
    <row r="24" spans="1:17" ht="49.5" customHeight="1" x14ac:dyDescent="0.2">
      <c r="A24" s="8"/>
      <c r="B24" s="61" t="s">
        <v>8</v>
      </c>
      <c r="C24" s="61"/>
      <c r="D24" s="61"/>
      <c r="E24" s="62"/>
      <c r="F24" s="49" t="s">
        <v>42</v>
      </c>
      <c r="G24" s="45" t="s">
        <v>43</v>
      </c>
      <c r="H24" s="40"/>
      <c r="I24" s="53">
        <v>464305000</v>
      </c>
      <c r="J24" s="53">
        <v>464305000</v>
      </c>
      <c r="K24" s="53">
        <v>464305000</v>
      </c>
      <c r="L24" s="53">
        <v>464305000</v>
      </c>
      <c r="M24" s="53">
        <v>464305000</v>
      </c>
      <c r="N24" s="53">
        <v>464305000</v>
      </c>
      <c r="O24" s="53">
        <v>464305000</v>
      </c>
      <c r="P24" s="10">
        <v>403824</v>
      </c>
      <c r="Q24" s="9">
        <v>0</v>
      </c>
    </row>
    <row r="25" spans="1:17" ht="21" customHeight="1" x14ac:dyDescent="0.2">
      <c r="A25" s="8"/>
      <c r="B25" s="22"/>
      <c r="C25" s="22"/>
      <c r="D25" s="22"/>
      <c r="E25" s="23"/>
      <c r="F25" s="47" t="s">
        <v>44</v>
      </c>
      <c r="G25" s="43" t="s">
        <v>45</v>
      </c>
      <c r="H25" s="39"/>
      <c r="I25" s="51">
        <f t="shared" ref="I25:O25" si="7">I26+I28</f>
        <v>23935000</v>
      </c>
      <c r="J25" s="51">
        <f t="shared" si="7"/>
        <v>21535002</v>
      </c>
      <c r="K25" s="51">
        <f t="shared" si="7"/>
        <v>21535004</v>
      </c>
      <c r="L25" s="51">
        <f t="shared" si="7"/>
        <v>24000000</v>
      </c>
      <c r="M25" s="51">
        <f t="shared" si="7"/>
        <v>21535008</v>
      </c>
      <c r="N25" s="51">
        <f t="shared" si="7"/>
        <v>21535010</v>
      </c>
      <c r="O25" s="51">
        <f t="shared" si="7"/>
        <v>24000000</v>
      </c>
      <c r="P25" s="10"/>
      <c r="Q25" s="9"/>
    </row>
    <row r="26" spans="1:17" ht="31.5" x14ac:dyDescent="0.2">
      <c r="A26" s="8"/>
      <c r="B26" s="22"/>
      <c r="C26" s="22"/>
      <c r="D26" s="22"/>
      <c r="E26" s="23"/>
      <c r="F26" s="48" t="s">
        <v>46</v>
      </c>
      <c r="G26" s="44" t="s">
        <v>47</v>
      </c>
      <c r="H26" s="35"/>
      <c r="I26" s="52">
        <f>I27</f>
        <v>23920000</v>
      </c>
      <c r="J26" s="52">
        <f t="shared" ref="J26:O26" si="8">J27</f>
        <v>21520001</v>
      </c>
      <c r="K26" s="52">
        <f t="shared" si="8"/>
        <v>21520002</v>
      </c>
      <c r="L26" s="52">
        <f t="shared" si="8"/>
        <v>23920000</v>
      </c>
      <c r="M26" s="52">
        <f t="shared" si="8"/>
        <v>21520004</v>
      </c>
      <c r="N26" s="52">
        <f t="shared" si="8"/>
        <v>21520005</v>
      </c>
      <c r="O26" s="52">
        <f t="shared" si="8"/>
        <v>23920000</v>
      </c>
      <c r="P26" s="10"/>
      <c r="Q26" s="9"/>
    </row>
    <row r="27" spans="1:17" ht="31.5" x14ac:dyDescent="0.2">
      <c r="A27" s="8"/>
      <c r="B27" s="22"/>
      <c r="C27" s="22"/>
      <c r="D27" s="22"/>
      <c r="E27" s="23"/>
      <c r="F27" s="49" t="s">
        <v>48</v>
      </c>
      <c r="G27" s="45" t="s">
        <v>49</v>
      </c>
      <c r="H27" s="40"/>
      <c r="I27" s="53">
        <v>23920000</v>
      </c>
      <c r="J27" s="53">
        <v>21520001</v>
      </c>
      <c r="K27" s="53">
        <v>21520002</v>
      </c>
      <c r="L27" s="53">
        <v>23920000</v>
      </c>
      <c r="M27" s="53">
        <v>21520004</v>
      </c>
      <c r="N27" s="53">
        <v>21520005</v>
      </c>
      <c r="O27" s="53">
        <v>23920000</v>
      </c>
      <c r="P27" s="10"/>
      <c r="Q27" s="9"/>
    </row>
    <row r="28" spans="1:17" ht="33" customHeight="1" x14ac:dyDescent="0.2">
      <c r="A28" s="8"/>
      <c r="B28" s="61" t="s">
        <v>7</v>
      </c>
      <c r="C28" s="61"/>
      <c r="D28" s="61"/>
      <c r="E28" s="62"/>
      <c r="F28" s="48" t="s">
        <v>50</v>
      </c>
      <c r="G28" s="44" t="s">
        <v>51</v>
      </c>
      <c r="H28" s="35"/>
      <c r="I28" s="52">
        <f>I29</f>
        <v>15000</v>
      </c>
      <c r="J28" s="52">
        <f t="shared" ref="J28:O28" si="9">J29</f>
        <v>15001</v>
      </c>
      <c r="K28" s="52">
        <f t="shared" si="9"/>
        <v>15002</v>
      </c>
      <c r="L28" s="52">
        <f t="shared" si="9"/>
        <v>80000</v>
      </c>
      <c r="M28" s="52">
        <f t="shared" si="9"/>
        <v>15004</v>
      </c>
      <c r="N28" s="52">
        <f t="shared" si="9"/>
        <v>15005</v>
      </c>
      <c r="O28" s="52">
        <f t="shared" si="9"/>
        <v>80000</v>
      </c>
      <c r="P28" s="10">
        <v>565300</v>
      </c>
      <c r="Q28" s="9">
        <v>0</v>
      </c>
    </row>
    <row r="29" spans="1:17" ht="31.5" x14ac:dyDescent="0.2">
      <c r="A29" s="8"/>
      <c r="B29" s="61" t="s">
        <v>6</v>
      </c>
      <c r="C29" s="61"/>
      <c r="D29" s="61"/>
      <c r="E29" s="62"/>
      <c r="F29" s="49" t="s">
        <v>52</v>
      </c>
      <c r="G29" s="45" t="s">
        <v>53</v>
      </c>
      <c r="H29" s="40"/>
      <c r="I29" s="53">
        <v>15000</v>
      </c>
      <c r="J29" s="53">
        <v>15001</v>
      </c>
      <c r="K29" s="53">
        <v>15002</v>
      </c>
      <c r="L29" s="53">
        <v>80000</v>
      </c>
      <c r="M29" s="53">
        <v>15004</v>
      </c>
      <c r="N29" s="53">
        <v>15005</v>
      </c>
      <c r="O29" s="53">
        <v>80000</v>
      </c>
      <c r="P29" s="10">
        <v>232500</v>
      </c>
      <c r="Q29" s="9">
        <v>0</v>
      </c>
    </row>
    <row r="30" spans="1:17" ht="31.5" x14ac:dyDescent="0.2">
      <c r="A30" s="8"/>
      <c r="B30" s="67" t="s">
        <v>2</v>
      </c>
      <c r="C30" s="67"/>
      <c r="D30" s="67"/>
      <c r="E30" s="68"/>
      <c r="F30" s="47" t="s">
        <v>54</v>
      </c>
      <c r="G30" s="43" t="s">
        <v>55</v>
      </c>
      <c r="H30" s="39"/>
      <c r="I30" s="51">
        <f>I31</f>
        <v>350678273</v>
      </c>
      <c r="J30" s="51">
        <f t="shared" ref="J30:O32" si="10">J31</f>
        <v>220698001</v>
      </c>
      <c r="K30" s="51">
        <f t="shared" si="10"/>
        <v>220698002</v>
      </c>
      <c r="L30" s="51">
        <f t="shared" si="10"/>
        <v>350678273</v>
      </c>
      <c r="M30" s="51">
        <f t="shared" si="10"/>
        <v>220698004</v>
      </c>
      <c r="N30" s="51">
        <f t="shared" si="10"/>
        <v>220698005</v>
      </c>
      <c r="O30" s="51">
        <f t="shared" si="10"/>
        <v>350678273</v>
      </c>
      <c r="P30" s="14">
        <v>0</v>
      </c>
      <c r="Q30" s="13">
        <v>388215600</v>
      </c>
    </row>
    <row r="31" spans="1:17" ht="33" customHeight="1" x14ac:dyDescent="0.2">
      <c r="A31" s="8"/>
      <c r="B31" s="70" t="s">
        <v>1</v>
      </c>
      <c r="C31" s="70"/>
      <c r="D31" s="70"/>
      <c r="E31" s="71"/>
      <c r="F31" s="56" t="s">
        <v>56</v>
      </c>
      <c r="G31" s="44" t="s">
        <v>58</v>
      </c>
      <c r="H31" s="55"/>
      <c r="I31" s="57">
        <f>I32</f>
        <v>350678273</v>
      </c>
      <c r="J31" s="57">
        <f t="shared" si="10"/>
        <v>220698001</v>
      </c>
      <c r="K31" s="57">
        <f t="shared" si="10"/>
        <v>220698002</v>
      </c>
      <c r="L31" s="57">
        <f t="shared" si="10"/>
        <v>350678273</v>
      </c>
      <c r="M31" s="57">
        <f t="shared" si="10"/>
        <v>220698004</v>
      </c>
      <c r="N31" s="57">
        <f t="shared" si="10"/>
        <v>220698005</v>
      </c>
      <c r="O31" s="57">
        <f t="shared" si="10"/>
        <v>350678273</v>
      </c>
      <c r="P31" s="12">
        <v>0</v>
      </c>
      <c r="Q31" s="11">
        <v>388215600</v>
      </c>
    </row>
    <row r="32" spans="1:17" ht="47.25" x14ac:dyDescent="0.2">
      <c r="A32" s="8"/>
      <c r="B32" s="24"/>
      <c r="C32" s="24"/>
      <c r="D32" s="24"/>
      <c r="E32" s="25"/>
      <c r="F32" s="48" t="s">
        <v>57</v>
      </c>
      <c r="G32" s="45" t="s">
        <v>59</v>
      </c>
      <c r="H32" s="35"/>
      <c r="I32" s="52">
        <f>I33</f>
        <v>350678273</v>
      </c>
      <c r="J32" s="52">
        <f t="shared" si="10"/>
        <v>220698001</v>
      </c>
      <c r="K32" s="52">
        <f t="shared" si="10"/>
        <v>220698002</v>
      </c>
      <c r="L32" s="52">
        <f t="shared" si="10"/>
        <v>350678273</v>
      </c>
      <c r="M32" s="52">
        <f t="shared" si="10"/>
        <v>220698004</v>
      </c>
      <c r="N32" s="52">
        <f t="shared" si="10"/>
        <v>220698005</v>
      </c>
      <c r="O32" s="52">
        <f t="shared" si="10"/>
        <v>350678273</v>
      </c>
      <c r="P32" s="12"/>
      <c r="Q32" s="11"/>
    </row>
    <row r="33" spans="1:19" ht="63" x14ac:dyDescent="0.2">
      <c r="A33" s="8"/>
      <c r="B33" s="61" t="s">
        <v>3</v>
      </c>
      <c r="C33" s="61"/>
      <c r="D33" s="61"/>
      <c r="E33" s="62"/>
      <c r="F33" s="49" t="s">
        <v>60</v>
      </c>
      <c r="G33" s="45" t="s">
        <v>61</v>
      </c>
      <c r="H33" s="40"/>
      <c r="I33" s="53">
        <f>220698000+129980273</f>
        <v>350678273</v>
      </c>
      <c r="J33" s="53">
        <v>220698001</v>
      </c>
      <c r="K33" s="53">
        <v>220698002</v>
      </c>
      <c r="L33" s="53">
        <f>220698000+129980273</f>
        <v>350678273</v>
      </c>
      <c r="M33" s="53">
        <v>220698004</v>
      </c>
      <c r="N33" s="53">
        <v>220698005</v>
      </c>
      <c r="O33" s="53">
        <f>220698000+129980273</f>
        <v>350678273</v>
      </c>
      <c r="P33" s="10">
        <v>0</v>
      </c>
      <c r="Q33" s="9">
        <v>388215600</v>
      </c>
      <c r="S33" s="26"/>
    </row>
    <row r="34" spans="1:19" ht="24" customHeight="1" x14ac:dyDescent="0.2">
      <c r="A34" s="7"/>
      <c r="B34" s="3"/>
      <c r="C34" s="6"/>
      <c r="D34" s="5"/>
      <c r="E34" s="4"/>
      <c r="F34" s="50" t="s">
        <v>70</v>
      </c>
      <c r="G34" s="41"/>
      <c r="H34" s="42"/>
      <c r="I34" s="51">
        <f t="shared" ref="I34:Q34" si="11">I9+I18+I30</f>
        <v>2271902908</v>
      </c>
      <c r="J34" s="51" t="e">
        <f t="shared" si="11"/>
        <v>#VALUE!</v>
      </c>
      <c r="K34" s="51" t="e">
        <f t="shared" si="11"/>
        <v>#REF!</v>
      </c>
      <c r="L34" s="51">
        <f t="shared" si="11"/>
        <v>2273338808</v>
      </c>
      <c r="M34" s="51" t="e">
        <f t="shared" si="11"/>
        <v>#REF!</v>
      </c>
      <c r="N34" s="51" t="e">
        <f t="shared" si="11"/>
        <v>#REF!</v>
      </c>
      <c r="O34" s="51">
        <f t="shared" si="11"/>
        <v>2272569608</v>
      </c>
      <c r="P34" s="20">
        <f t="shared" si="11"/>
        <v>25359566</v>
      </c>
      <c r="Q34" s="20">
        <f t="shared" si="11"/>
        <v>388215600</v>
      </c>
    </row>
    <row r="35" spans="1:19" x14ac:dyDescent="0.2">
      <c r="I35" s="19"/>
      <c r="J35" s="19"/>
      <c r="K35" s="19"/>
      <c r="L35" s="19"/>
    </row>
  </sheetData>
  <customSheetViews>
    <customSheetView guid="{1B024550-EEFD-4711-9190-1CFEBFD32CBC}" showPageBreaks="1" showGridLines="0" hiddenColumns="1" topLeftCell="A29">
      <selection activeCell="O19" sqref="O19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"/>
      <headerFooter differentFirst="1" alignWithMargins="0">
        <oddHeader>&amp;C&amp;P</oddHeader>
      </headerFooter>
    </customSheetView>
    <customSheetView guid="{5DF13D2C-F53C-4C53-B231-92518E8A2152}" showPageBreaks="1" showGridLines="0" hiddenColumns="1">
      <selection activeCell="V24" sqref="V2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2"/>
      <headerFooter differentFirst="1" alignWithMargins="0">
        <oddHeader>&amp;C&amp;P</oddHeader>
      </headerFooter>
    </customSheetView>
    <customSheetView guid="{786E480A-622E-4EA3-9B8E-3243D59C8E93}" scale="80" showPageBreaks="1" showGridLines="0" hiddenColumns="1">
      <pane xSplit="6" ySplit="5" topLeftCell="G27" activePane="bottomRight" state="frozen"/>
      <selection pane="bottomRight" activeCell="I33" sqref="I33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3"/>
      <headerFooter differentFirst="1" alignWithMargins="0">
        <oddHeader>&amp;C&amp;P</oddHeader>
      </headerFooter>
    </customSheetView>
    <customSheetView guid="{F4711BAC-E172-42EE-9497-B0E915344688}" scale="70" showPageBreaks="1" showGridLines="0" hiddenColumns="1" topLeftCell="A25">
      <selection activeCell="F26" sqref="F26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6" activePane="bottomRight" state="frozen"/>
      <selection pane="bottomRight" activeCell="O12" sqref="O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5"/>
      <headerFooter differentFirst="1" alignWithMargins="0">
        <oddHeader>&amp;C&amp;P</oddHeader>
      </headerFooter>
    </customSheetView>
    <customSheetView guid="{3B2D431E-4D07-4BFB-B24A-A658C08424ED}" scale="80" showPageBreaks="1" showGridLines="0" hiddenColumns="1">
      <pane xSplit="6" ySplit="5" topLeftCell="G15" activePane="bottomRight" state="frozen"/>
      <selection pane="bottomRight" activeCell="G21" sqref="G21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5863C2E6-43B7-491E-8093-6CDE6A3F538B}" showPageBreaks="1" showGridLines="0" hiddenColumns="1" view="pageBreakPreview">
      <selection activeCell="L13" sqref="L13"/>
      <pageMargins left="0.78740157480314965" right="0.23622047244094491" top="0.78740157480314965" bottom="0.39370078740157483" header="0.31496062992125984" footer="0.51181102362204722"/>
      <pageSetup paperSize="9" fitToHeight="0" orientation="landscape" r:id="rId7"/>
      <headerFooter differentFirst="1" alignWithMargins="0">
        <oddHeader>&amp;C&amp;P</oddHeader>
      </headerFooter>
    </customSheetView>
  </customSheetViews>
  <mergeCells count="30">
    <mergeCell ref="B33:E33"/>
    <mergeCell ref="B28:E28"/>
    <mergeCell ref="B29:E29"/>
    <mergeCell ref="B30:E30"/>
    <mergeCell ref="M7:N7"/>
    <mergeCell ref="B9:E9"/>
    <mergeCell ref="B10:E10"/>
    <mergeCell ref="B12:E12"/>
    <mergeCell ref="B31:E31"/>
    <mergeCell ref="B18:E18"/>
    <mergeCell ref="B19:E19"/>
    <mergeCell ref="B15:E15"/>
    <mergeCell ref="B16:E16"/>
    <mergeCell ref="B24:E24"/>
    <mergeCell ref="I3:O3"/>
    <mergeCell ref="L2:O2"/>
    <mergeCell ref="O7:O8"/>
    <mergeCell ref="P7:Q7"/>
    <mergeCell ref="B17:E17"/>
    <mergeCell ref="F5:Q5"/>
    <mergeCell ref="B7:B8"/>
    <mergeCell ref="C7:C8"/>
    <mergeCell ref="D7:D8"/>
    <mergeCell ref="E7:E8"/>
    <mergeCell ref="F7:F8"/>
    <mergeCell ref="G7:G8"/>
    <mergeCell ref="H7:H8"/>
    <mergeCell ref="I7:I8"/>
    <mergeCell ref="J7:K7"/>
    <mergeCell ref="L7:L8"/>
  </mergeCells>
  <pageMargins left="0.78740157480314965" right="0.43307086614173229" top="0.78740157480314965" bottom="0.39370078740157483" header="0.31496062992125984" footer="0.51181102362204722"/>
  <pageSetup paperSize="9" fitToHeight="0" orientation="landscape" r:id="rId8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Новый_4</vt:lpstr>
      <vt:lpstr>Новый_4!Заголовки_для_печати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Колточенко Татьяна Владимировна</cp:lastModifiedBy>
  <cp:lastPrinted>2016-10-27T13:37:02Z</cp:lastPrinted>
  <dcterms:created xsi:type="dcterms:W3CDTF">2014-10-14T09:54:32Z</dcterms:created>
  <dcterms:modified xsi:type="dcterms:W3CDTF">2016-10-27T13:39:06Z</dcterms:modified>
</cp:coreProperties>
</file>