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60" yWindow="720" windowWidth="14925" windowHeight="163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Лист2!$A$1:$S$43</definedName>
  </definedNames>
  <calcPr calcId="145621"/>
</workbook>
</file>

<file path=xl/calcChain.xml><?xml version="1.0" encoding="utf-8"?>
<calcChain xmlns="http://schemas.openxmlformats.org/spreadsheetml/2006/main">
  <c r="R42" i="2" l="1"/>
  <c r="R41" i="2"/>
  <c r="I42" i="2"/>
  <c r="I41" i="2"/>
  <c r="Q40" i="2" l="1"/>
  <c r="R40" i="2" s="1"/>
  <c r="R39" i="2"/>
  <c r="R38" i="2"/>
  <c r="R37" i="2"/>
  <c r="R36" i="2"/>
  <c r="Q35" i="2"/>
  <c r="R35" i="2" s="1"/>
  <c r="R34" i="2"/>
  <c r="R33" i="2"/>
  <c r="Q32" i="2"/>
  <c r="R32" i="2" s="1"/>
  <c r="Q31" i="2"/>
  <c r="R31" i="2" s="1"/>
  <c r="R30" i="2"/>
  <c r="R29" i="2"/>
  <c r="Q29" i="2"/>
  <c r="R28" i="2"/>
  <c r="Q27" i="2"/>
  <c r="R27" i="2" s="1"/>
  <c r="R26" i="2"/>
  <c r="R25" i="2"/>
  <c r="Q25" i="2"/>
  <c r="Q24" i="2" s="1"/>
  <c r="R24" i="2" s="1"/>
  <c r="R23" i="2"/>
  <c r="Q22" i="2"/>
  <c r="R22" i="2" s="1"/>
  <c r="R21" i="2"/>
  <c r="R20" i="2"/>
  <c r="Q20" i="2"/>
  <c r="Q19" i="2" s="1"/>
  <c r="R19" i="2" s="1"/>
  <c r="R18" i="2"/>
  <c r="Q17" i="2"/>
  <c r="R17" i="2" s="1"/>
  <c r="R16" i="2"/>
  <c r="R15" i="2"/>
  <c r="Q15" i="2"/>
  <c r="Q14" i="2" s="1"/>
  <c r="H40" i="2"/>
  <c r="I40" i="2" s="1"/>
  <c r="I39" i="2"/>
  <c r="I38" i="2"/>
  <c r="I37" i="2"/>
  <c r="I36" i="2"/>
  <c r="H35" i="2"/>
  <c r="I35" i="2" s="1"/>
  <c r="I34" i="2"/>
  <c r="I33" i="2"/>
  <c r="H32" i="2"/>
  <c r="H31" i="2" s="1"/>
  <c r="I31" i="2" s="1"/>
  <c r="I30" i="2"/>
  <c r="H29" i="2"/>
  <c r="I29" i="2" s="1"/>
  <c r="I28" i="2"/>
  <c r="H27" i="2"/>
  <c r="I27" i="2" s="1"/>
  <c r="I26" i="2"/>
  <c r="I25" i="2"/>
  <c r="H25" i="2"/>
  <c r="H24" i="2"/>
  <c r="I24" i="2" s="1"/>
  <c r="I23" i="2"/>
  <c r="H22" i="2"/>
  <c r="I22" i="2" s="1"/>
  <c r="I21" i="2"/>
  <c r="I20" i="2"/>
  <c r="H20" i="2"/>
  <c r="H19" i="2"/>
  <c r="I19" i="2" s="1"/>
  <c r="I18" i="2"/>
  <c r="H17" i="2"/>
  <c r="I17" i="2" s="1"/>
  <c r="I16" i="2"/>
  <c r="I15" i="2"/>
  <c r="H15" i="2"/>
  <c r="H14" i="2"/>
  <c r="H43" i="2" s="1"/>
  <c r="I43" i="2" s="1"/>
  <c r="Q43" i="2" l="1"/>
  <c r="R43" i="2" s="1"/>
  <c r="R14" i="2"/>
  <c r="I14" i="2"/>
  <c r="I32" i="2"/>
  <c r="P42" i="2"/>
  <c r="P41" i="2"/>
  <c r="G42" i="2"/>
  <c r="G41" i="2"/>
  <c r="P22" i="2" l="1"/>
  <c r="P21" i="2"/>
  <c r="P18" i="2"/>
  <c r="O40" i="2"/>
  <c r="P39" i="2"/>
  <c r="P38" i="2"/>
  <c r="P37" i="2"/>
  <c r="P36" i="2"/>
  <c r="O35" i="2"/>
  <c r="O31" i="2" s="1"/>
  <c r="P34" i="2"/>
  <c r="P33" i="2"/>
  <c r="O32" i="2"/>
  <c r="P30" i="2"/>
  <c r="O29" i="2"/>
  <c r="P29" i="2" s="1"/>
  <c r="P28" i="2"/>
  <c r="O27" i="2"/>
  <c r="P26" i="2"/>
  <c r="O25" i="2"/>
  <c r="P25" i="2" s="1"/>
  <c r="O24" i="2"/>
  <c r="P23" i="2"/>
  <c r="O22" i="2"/>
  <c r="O20" i="2"/>
  <c r="O19" i="2"/>
  <c r="O17" i="2"/>
  <c r="P16" i="2"/>
  <c r="O15" i="2"/>
  <c r="O14" i="2"/>
  <c r="O43" i="2" l="1"/>
  <c r="M42" i="2"/>
  <c r="M41" i="2"/>
  <c r="M35" i="2" l="1"/>
  <c r="M32" i="2"/>
  <c r="M29" i="2"/>
  <c r="M27" i="2"/>
  <c r="M25" i="2"/>
  <c r="M22" i="2"/>
  <c r="M20" i="2"/>
  <c r="M17" i="2"/>
  <c r="M15" i="2"/>
  <c r="F40" i="2"/>
  <c r="F35" i="2"/>
  <c r="F32" i="2"/>
  <c r="F29" i="2"/>
  <c r="F27" i="2"/>
  <c r="F25" i="2"/>
  <c r="F24" i="2" s="1"/>
  <c r="F22" i="2"/>
  <c r="F20" i="2"/>
  <c r="F19" i="2" s="1"/>
  <c r="F17" i="2"/>
  <c r="F15" i="2"/>
  <c r="F14" i="2" l="1"/>
  <c r="M24" i="2"/>
  <c r="F31" i="2"/>
  <c r="M14" i="2"/>
  <c r="M31" i="2"/>
  <c r="M19" i="2"/>
  <c r="M40" i="2"/>
  <c r="K42" i="2"/>
  <c r="K41" i="2"/>
  <c r="D42" i="2"/>
  <c r="D41" i="2"/>
  <c r="F43" i="2" l="1"/>
  <c r="M43" i="2"/>
  <c r="D40" i="2"/>
  <c r="L16" i="2"/>
  <c r="L18" i="2"/>
  <c r="L21" i="2"/>
  <c r="N21" i="2" s="1"/>
  <c r="L23" i="2"/>
  <c r="N23" i="2" s="1"/>
  <c r="L26" i="2"/>
  <c r="N26" i="2" s="1"/>
  <c r="L28" i="2"/>
  <c r="N28" i="2" s="1"/>
  <c r="L30" i="2"/>
  <c r="N30" i="2" s="1"/>
  <c r="L33" i="2"/>
  <c r="N33" i="2" s="1"/>
  <c r="L34" i="2"/>
  <c r="N34" i="2" s="1"/>
  <c r="L36" i="2"/>
  <c r="N36" i="2" s="1"/>
  <c r="L37" i="2"/>
  <c r="N37" i="2" s="1"/>
  <c r="L38" i="2"/>
  <c r="N38" i="2" s="1"/>
  <c r="L39" i="2"/>
  <c r="N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K35" i="2"/>
  <c r="K32" i="2"/>
  <c r="K29" i="2"/>
  <c r="K27" i="2"/>
  <c r="K25" i="2"/>
  <c r="K22" i="2"/>
  <c r="K19" i="2" s="1"/>
  <c r="K20" i="2"/>
  <c r="K17" i="2"/>
  <c r="K15" i="2"/>
  <c r="K14" i="2" s="1"/>
  <c r="D35" i="2"/>
  <c r="D31" i="2" s="1"/>
  <c r="D32" i="2"/>
  <c r="D29" i="2"/>
  <c r="D27" i="2"/>
  <c r="D25" i="2"/>
  <c r="D22" i="2"/>
  <c r="D20" i="2"/>
  <c r="D17" i="2"/>
  <c r="D15" i="2"/>
  <c r="N16" i="2" l="1"/>
  <c r="N41" i="2" s="1"/>
  <c r="L41" i="2"/>
  <c r="D24" i="2"/>
  <c r="K31" i="2"/>
  <c r="G18" i="2"/>
  <c r="E42" i="2"/>
  <c r="D19" i="2"/>
  <c r="K24" i="2"/>
  <c r="G16" i="2"/>
  <c r="E41" i="2"/>
  <c r="N18" i="2"/>
  <c r="N42" i="2" s="1"/>
  <c r="L42" i="2"/>
  <c r="D14" i="2"/>
  <c r="K40" i="2"/>
  <c r="K43" i="2" s="1"/>
  <c r="J42" i="2"/>
  <c r="J41" i="2"/>
  <c r="C42" i="2"/>
  <c r="C41" i="2"/>
  <c r="D43" i="2" l="1"/>
  <c r="C17" i="2"/>
  <c r="E17" i="2" s="1"/>
  <c r="G17" i="2" s="1"/>
  <c r="C20" i="2"/>
  <c r="E20" i="2" s="1"/>
  <c r="G20" i="2" s="1"/>
  <c r="C15" i="2"/>
  <c r="E15" i="2" s="1"/>
  <c r="G15" i="2" s="1"/>
  <c r="C32" i="2"/>
  <c r="E32" i="2" s="1"/>
  <c r="G32" i="2" s="1"/>
  <c r="J35" i="2"/>
  <c r="L35" i="2" s="1"/>
  <c r="N35" i="2" s="1"/>
  <c r="P35" i="2" s="1"/>
  <c r="C35" i="2"/>
  <c r="E35" i="2" s="1"/>
  <c r="G35" i="2" s="1"/>
  <c r="J32" i="2"/>
  <c r="J29" i="2"/>
  <c r="L29" i="2" s="1"/>
  <c r="N29" i="2" s="1"/>
  <c r="C29" i="2"/>
  <c r="E29" i="2" s="1"/>
  <c r="G29" i="2" s="1"/>
  <c r="J27" i="2"/>
  <c r="L27" i="2" s="1"/>
  <c r="N27" i="2" s="1"/>
  <c r="P27" i="2" s="1"/>
  <c r="C27" i="2"/>
  <c r="E27" i="2" s="1"/>
  <c r="G27" i="2" s="1"/>
  <c r="J25" i="2"/>
  <c r="L25" i="2" s="1"/>
  <c r="N25" i="2" s="1"/>
  <c r="C25" i="2"/>
  <c r="E25" i="2" s="1"/>
  <c r="G25" i="2" s="1"/>
  <c r="J22" i="2"/>
  <c r="L22" i="2" s="1"/>
  <c r="N22" i="2" s="1"/>
  <c r="C22" i="2"/>
  <c r="J20" i="2"/>
  <c r="L20" i="2" s="1"/>
  <c r="N20" i="2" s="1"/>
  <c r="P20" i="2" s="1"/>
  <c r="J17" i="2"/>
  <c r="L17" i="2" s="1"/>
  <c r="N17" i="2" s="1"/>
  <c r="P17" i="2" s="1"/>
  <c r="J15" i="2"/>
  <c r="L15" i="2" s="1"/>
  <c r="N15" i="2" s="1"/>
  <c r="P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E22" i="2"/>
  <c r="G22" i="2" s="1"/>
  <c r="J31" i="2"/>
  <c r="L31" i="2" s="1"/>
  <c r="N31" i="2" s="1"/>
  <c r="P31" i="2" s="1"/>
  <c r="L32" i="2"/>
  <c r="N32" i="2" s="1"/>
  <c r="P32" i="2" s="1"/>
  <c r="J14" i="2"/>
  <c r="L14" i="2" s="1"/>
  <c r="N14" i="2" s="1"/>
  <c r="P14" i="2" s="1"/>
  <c r="J19" i="2"/>
  <c r="L19" i="2" s="1"/>
  <c r="N19" i="2" s="1"/>
  <c r="P19" i="2" s="1"/>
  <c r="C14" i="2"/>
  <c r="E14" i="2" s="1"/>
  <c r="G14" i="2" s="1"/>
  <c r="C31" i="2"/>
  <c r="E31" i="2" s="1"/>
  <c r="G31" i="2" s="1"/>
  <c r="C40" i="2"/>
  <c r="E40" i="2" s="1"/>
  <c r="G40" i="2" s="1"/>
  <c r="C24" i="2"/>
  <c r="E24" i="2" s="1"/>
  <c r="G24" i="2" s="1"/>
  <c r="J24" i="2"/>
  <c r="L24" i="2" s="1"/>
  <c r="N24" i="2" s="1"/>
  <c r="P24" i="2" s="1"/>
  <c r="J40" i="2"/>
  <c r="L40" i="2" s="1"/>
  <c r="N40" i="2" s="1"/>
  <c r="P40" i="2" s="1"/>
  <c r="C53" i="1"/>
  <c r="J43" i="2" l="1"/>
  <c r="L43" i="2" s="1"/>
  <c r="N43" i="2" s="1"/>
  <c r="P43" i="2" s="1"/>
  <c r="C43" i="2"/>
  <c r="E43" i="2" s="1"/>
  <c r="G43" i="2" s="1"/>
</calcChain>
</file>

<file path=xl/sharedStrings.xml><?xml version="1.0" encoding="utf-8"?>
<sst xmlns="http://schemas.openxmlformats.org/spreadsheetml/2006/main" count="180" uniqueCount="145">
  <si>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</si>
  <si>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</si>
  <si>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</si>
  <si>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</si>
  <si>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</si>
  <si>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</si>
  <si>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</si>
  <si>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</si>
  <si>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</si>
  <si>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</si>
  <si>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</si>
  <si>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</si>
  <si>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</si>
  <si>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</si>
  <si>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</si>
  <si>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</si>
  <si>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</si>
  <si>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</si>
  <si>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</si>
  <si>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</si>
  <si>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</si>
  <si>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</si>
  <si>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</si>
  <si>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</si>
  <si>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</si>
  <si>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</si>
  <si>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</si>
  <si>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</si>
  <si>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</si>
  <si>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</si>
  <si>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</si>
  <si>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</si>
  <si>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</si>
  <si>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</si>
  <si>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</si>
  <si>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</si>
  <si>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</si>
  <si>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</si>
  <si>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</si>
  <si>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</si>
  <si>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</si>
  <si>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</si>
  <si>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</si>
  <si>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</si>
  <si>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</si>
  <si>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</si>
  <si>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</si>
  <si>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</si>
  <si>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</si>
  <si>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</si>
  <si>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</si>
  <si>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</si>
  <si>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</si>
  <si>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</si>
  <si>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</si>
  <si>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</si>
  <si>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</si>
  <si>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</si>
  <si>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</si>
  <si>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</si>
  <si>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</si>
  <si>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</si>
  <si>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</si>
  <si>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</si>
  <si>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</si>
  <si>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</si>
  <si>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</si>
  <si>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</si>
  <si>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</si>
  <si>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</si>
  <si>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</si>
  <si>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</si>
  <si>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</si>
  <si>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</si>
  <si>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</si>
  <si>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</si>
  <si>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</si>
  <si>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</si>
  <si>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</si>
  <si>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</si>
  <si>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</si>
  <si>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</si>
  <si>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</si>
  <si>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</si>
  <si>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</si>
  <si>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</si>
  <si>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</si>
  <si>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</si>
  <si>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</si>
  <si>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</si>
  <si>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</si>
  <si>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</si>
  <si>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</si>
  <si>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</si>
  <si>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</si>
  <si>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</si>
  <si>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</si>
  <si>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</si>
  <si>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</si>
  <si>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</si>
  <si>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</si>
  <si>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</si>
  <si>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</si>
  <si>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</si>
  <si>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</si>
  <si>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</si>
  <si>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</si>
  <si>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</si>
  <si>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</si>
  <si>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</si>
  <si>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</si>
  <si>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</si>
  <si>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</si>
  <si>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</si>
  <si>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</si>
  <si>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</si>
  <si>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</si>
  <si>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</si>
  <si>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</si>
  <si>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</si>
  <si>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</si>
  <si>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</si>
  <si>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</si>
  <si>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</si>
  <si>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</si>
  <si>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</si>
  <si>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</si>
  <si>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</si>
  <si>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</si>
  <si>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</si>
  <si>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</si>
  <si>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</si>
  <si>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</si>
  <si>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</si>
  <si>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</si>
  <si>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</si>
  <si>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</si>
  <si>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</si>
  <si>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</si>
  <si>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</si>
  <si>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</si>
  <si>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</si>
  <si>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от________________ № _____</t>
  </si>
  <si>
    <t>Уточнение сентября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</si>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</sst>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view="pageBreakPreview" topLeftCell="A7" zoomScaleNormal="100" zoomScaleSheetLayoutView="100" workbookViewId="0">
      <selection activeCell="R13" sqref="R13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8" width="15.140625" style="24" hidden="1" customWidth="1"/>
    <col min="9" max="9" width="15.140625" style="24" customWidth="1"/>
    <col min="10" max="10" width="15.42578125" style="24" hidden="1" customWidth="1"/>
    <col min="11" max="11" width="15" style="24" hidden="1" customWidth="1"/>
    <col min="12" max="12" width="15.7109375" style="24" hidden="1" customWidth="1"/>
    <col min="13" max="13" width="15.42578125" style="24" hidden="1" customWidth="1"/>
    <col min="14" max="14" width="17" style="24" hidden="1" customWidth="1"/>
    <col min="15" max="17" width="15.42578125" style="24" hidden="1" customWidth="1"/>
    <col min="18" max="18" width="15.42578125" style="24" customWidth="1"/>
    <col min="19" max="19" width="2.140625" style="24" customWidth="1"/>
    <col min="20" max="16384" width="9.140625" style="24"/>
  </cols>
  <sheetData>
    <row r="1" spans="1:18" ht="18.75" x14ac:dyDescent="0.3">
      <c r="A1" s="47" t="s">
        <v>144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ht="18.75" x14ac:dyDescent="0.3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 ht="22.5" customHeight="1" x14ac:dyDescent="0.3">
      <c r="A3" s="47" t="s">
        <v>142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18" ht="18.75" x14ac:dyDescent="0.3">
      <c r="A4" s="42"/>
      <c r="B4" s="42"/>
      <c r="C4" s="42"/>
      <c r="D4" s="42"/>
      <c r="E4" s="42"/>
      <c r="F4" s="42"/>
      <c r="G4" s="42"/>
      <c r="H4" s="44"/>
      <c r="I4" s="44"/>
      <c r="J4" s="42"/>
      <c r="K4" s="42"/>
      <c r="L4" s="42"/>
      <c r="M4" s="42"/>
      <c r="N4" s="42"/>
      <c r="O4" s="42"/>
      <c r="P4" s="42"/>
      <c r="Q4" s="44"/>
      <c r="R4" s="44"/>
    </row>
    <row r="5" spans="1:18" ht="18.75" x14ac:dyDescent="0.3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spans="1:18" ht="18" customHeight="1" x14ac:dyDescent="0.3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</row>
    <row r="7" spans="1:18" ht="18" customHeight="1" x14ac:dyDescent="0.3">
      <c r="A7" s="47" t="s">
        <v>138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</row>
    <row r="8" spans="1:18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</row>
    <row r="9" spans="1:18" ht="18.75" x14ac:dyDescent="0.3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</row>
    <row r="10" spans="1:18" ht="18" customHeight="1" x14ac:dyDescent="0.3">
      <c r="A10" s="49" t="s">
        <v>106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8" ht="18.75" x14ac:dyDescent="0.3">
      <c r="A11" s="49" t="s">
        <v>134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</row>
    <row r="12" spans="1:18" ht="18.75" x14ac:dyDescent="0.3">
      <c r="A12" s="48"/>
      <c r="B12" s="48"/>
    </row>
    <row r="13" spans="1:18" ht="39" customHeight="1" x14ac:dyDescent="0.2">
      <c r="A13" s="36" t="s">
        <v>5</v>
      </c>
      <c r="B13" s="36" t="s">
        <v>20</v>
      </c>
      <c r="C13" s="21" t="s">
        <v>122</v>
      </c>
      <c r="D13" s="21" t="s">
        <v>136</v>
      </c>
      <c r="E13" s="21" t="s">
        <v>122</v>
      </c>
      <c r="F13" s="21" t="s">
        <v>141</v>
      </c>
      <c r="G13" s="21" t="s">
        <v>122</v>
      </c>
      <c r="H13" s="41" t="s">
        <v>143</v>
      </c>
      <c r="I13" s="21" t="s">
        <v>122</v>
      </c>
      <c r="J13" s="21" t="s">
        <v>135</v>
      </c>
      <c r="K13" s="21" t="s">
        <v>136</v>
      </c>
      <c r="L13" s="21" t="s">
        <v>135</v>
      </c>
      <c r="M13" s="21" t="s">
        <v>137</v>
      </c>
      <c r="N13" s="21" t="s">
        <v>135</v>
      </c>
      <c r="O13" s="21" t="s">
        <v>141</v>
      </c>
      <c r="P13" s="21" t="s">
        <v>135</v>
      </c>
      <c r="Q13" s="41" t="s">
        <v>143</v>
      </c>
      <c r="R13" s="21" t="s">
        <v>135</v>
      </c>
    </row>
    <row r="14" spans="1:18" ht="33" customHeight="1" x14ac:dyDescent="0.25">
      <c r="A14" s="25" t="s">
        <v>123</v>
      </c>
      <c r="B14" s="31" t="s">
        <v>71</v>
      </c>
      <c r="C14" s="26">
        <f t="shared" ref="C14:J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ref="H14" si="2">H15-H17</f>
        <v>0</v>
      </c>
      <c r="I14" s="26">
        <f>G14+H14</f>
        <v>-900000000</v>
      </c>
      <c r="J14" s="26">
        <f t="shared" si="0"/>
        <v>-900000000</v>
      </c>
      <c r="K14" s="26">
        <f t="shared" ref="K14:M14" si="3">K15-K17</f>
        <v>0</v>
      </c>
      <c r="L14" s="26">
        <f>J14+K14</f>
        <v>-900000000</v>
      </c>
      <c r="M14" s="26">
        <f t="shared" si="3"/>
        <v>0</v>
      </c>
      <c r="N14" s="26">
        <f>L14+M14</f>
        <v>-900000000</v>
      </c>
      <c r="O14" s="26">
        <f t="shared" ref="O14:Q14" si="4">O15-O17</f>
        <v>0</v>
      </c>
      <c r="P14" s="26">
        <f>N14+O14</f>
        <v>-900000000</v>
      </c>
      <c r="Q14" s="26">
        <f t="shared" si="4"/>
        <v>0</v>
      </c>
      <c r="R14" s="26">
        <f>P14+Q14</f>
        <v>-900000000</v>
      </c>
    </row>
    <row r="15" spans="1:18" ht="48.75" hidden="1" customHeight="1" x14ac:dyDescent="0.25">
      <c r="A15" s="25" t="s">
        <v>23</v>
      </c>
      <c r="B15" s="31" t="s">
        <v>72</v>
      </c>
      <c r="C15" s="26">
        <f t="shared" ref="C15:Q15" si="5">C16</f>
        <v>0</v>
      </c>
      <c r="D15" s="26">
        <f t="shared" si="5"/>
        <v>0</v>
      </c>
      <c r="E15" s="26">
        <f t="shared" ref="E15:E43" si="6">C15+D15</f>
        <v>0</v>
      </c>
      <c r="F15" s="26">
        <f t="shared" si="5"/>
        <v>0</v>
      </c>
      <c r="G15" s="26">
        <f t="shared" ref="G15:G40" si="7">E15+F15</f>
        <v>0</v>
      </c>
      <c r="H15" s="26">
        <f t="shared" si="5"/>
        <v>0</v>
      </c>
      <c r="I15" s="26">
        <f t="shared" ref="I15:I17" si="8">G15+H15</f>
        <v>0</v>
      </c>
      <c r="J15" s="26">
        <f t="shared" si="5"/>
        <v>0</v>
      </c>
      <c r="K15" s="26">
        <f t="shared" si="5"/>
        <v>0</v>
      </c>
      <c r="L15" s="26">
        <f t="shared" ref="L15:L43" si="9">J15+K15</f>
        <v>0</v>
      </c>
      <c r="M15" s="26">
        <f t="shared" si="5"/>
        <v>0</v>
      </c>
      <c r="N15" s="26">
        <f t="shared" ref="N15:N40" si="10">L15+M15</f>
        <v>0</v>
      </c>
      <c r="O15" s="26">
        <f t="shared" si="5"/>
        <v>0</v>
      </c>
      <c r="P15" s="26">
        <f t="shared" ref="P15:P40" si="11">N15+O15</f>
        <v>0</v>
      </c>
      <c r="Q15" s="26">
        <f t="shared" si="5"/>
        <v>0</v>
      </c>
      <c r="R15" s="26">
        <f t="shared" ref="R15:R16" si="12">P15+Q15</f>
        <v>0</v>
      </c>
    </row>
    <row r="16" spans="1:18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6"/>
        <v>0</v>
      </c>
      <c r="F16" s="22"/>
      <c r="G16" s="22">
        <f t="shared" si="7"/>
        <v>0</v>
      </c>
      <c r="H16" s="22"/>
      <c r="I16" s="22">
        <f t="shared" si="8"/>
        <v>0</v>
      </c>
      <c r="J16" s="22"/>
      <c r="K16" s="22"/>
      <c r="L16" s="22">
        <f t="shared" si="9"/>
        <v>0</v>
      </c>
      <c r="M16" s="22"/>
      <c r="N16" s="22">
        <f t="shared" si="10"/>
        <v>0</v>
      </c>
      <c r="O16" s="22"/>
      <c r="P16" s="22">
        <f t="shared" si="11"/>
        <v>0</v>
      </c>
      <c r="Q16" s="22"/>
      <c r="R16" s="22">
        <f t="shared" si="12"/>
        <v>0</v>
      </c>
    </row>
    <row r="17" spans="1:18" ht="48" customHeight="1" x14ac:dyDescent="0.25">
      <c r="A17" s="25" t="s">
        <v>124</v>
      </c>
      <c r="B17" s="31" t="s">
        <v>88</v>
      </c>
      <c r="C17" s="26">
        <f t="shared" ref="C17:Q17" si="13">C18</f>
        <v>900000000</v>
      </c>
      <c r="D17" s="26">
        <f t="shared" si="13"/>
        <v>0</v>
      </c>
      <c r="E17" s="26">
        <f t="shared" si="6"/>
        <v>900000000</v>
      </c>
      <c r="F17" s="26">
        <f t="shared" si="13"/>
        <v>0</v>
      </c>
      <c r="G17" s="26">
        <f t="shared" si="7"/>
        <v>900000000</v>
      </c>
      <c r="H17" s="26">
        <f t="shared" si="13"/>
        <v>0</v>
      </c>
      <c r="I17" s="26">
        <f t="shared" si="8"/>
        <v>900000000</v>
      </c>
      <c r="J17" s="26">
        <f t="shared" si="13"/>
        <v>900000000</v>
      </c>
      <c r="K17" s="26">
        <f t="shared" si="13"/>
        <v>0</v>
      </c>
      <c r="L17" s="26">
        <f t="shared" si="9"/>
        <v>900000000</v>
      </c>
      <c r="M17" s="26">
        <f t="shared" si="13"/>
        <v>0</v>
      </c>
      <c r="N17" s="26">
        <f t="shared" si="10"/>
        <v>900000000</v>
      </c>
      <c r="O17" s="26">
        <f t="shared" si="13"/>
        <v>0</v>
      </c>
      <c r="P17" s="26">
        <f>N17+O17</f>
        <v>900000000</v>
      </c>
      <c r="Q17" s="26">
        <f t="shared" si="13"/>
        <v>0</v>
      </c>
      <c r="R17" s="26">
        <f>P17+Q17</f>
        <v>900000000</v>
      </c>
    </row>
    <row r="18" spans="1:18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6"/>
        <v>900000000</v>
      </c>
      <c r="F18" s="22"/>
      <c r="G18" s="22">
        <f>E18+F18</f>
        <v>900000000</v>
      </c>
      <c r="H18" s="22"/>
      <c r="I18" s="22">
        <f>G18+H18</f>
        <v>900000000</v>
      </c>
      <c r="J18" s="22">
        <v>900000000</v>
      </c>
      <c r="K18" s="22"/>
      <c r="L18" s="22">
        <f t="shared" si="9"/>
        <v>900000000</v>
      </c>
      <c r="M18" s="22"/>
      <c r="N18" s="22">
        <f t="shared" si="10"/>
        <v>900000000</v>
      </c>
      <c r="O18" s="22"/>
      <c r="P18" s="22">
        <f>N18+O18</f>
        <v>900000000</v>
      </c>
      <c r="Q18" s="22"/>
      <c r="R18" s="22">
        <f>P18+Q18</f>
        <v>900000000</v>
      </c>
    </row>
    <row r="19" spans="1:18" ht="17.25" customHeight="1" x14ac:dyDescent="0.25">
      <c r="A19" s="25" t="s">
        <v>125</v>
      </c>
      <c r="B19" s="31" t="s">
        <v>73</v>
      </c>
      <c r="C19" s="26">
        <f t="shared" ref="C19:J19" si="14">C20-C22</f>
        <v>2351552097</v>
      </c>
      <c r="D19" s="26">
        <f t="shared" ref="D19:F19" si="15">D20-D22</f>
        <v>0</v>
      </c>
      <c r="E19" s="26">
        <f t="shared" si="6"/>
        <v>2351552097</v>
      </c>
      <c r="F19" s="26">
        <f t="shared" si="15"/>
        <v>0</v>
      </c>
      <c r="G19" s="26">
        <f t="shared" si="7"/>
        <v>2351552097</v>
      </c>
      <c r="H19" s="26">
        <f t="shared" ref="H19" si="16">H20-H22</f>
        <v>0</v>
      </c>
      <c r="I19" s="26">
        <f t="shared" ref="I19:I22" si="17">G19+H19</f>
        <v>2351552097</v>
      </c>
      <c r="J19" s="26">
        <f t="shared" si="14"/>
        <v>3803314866</v>
      </c>
      <c r="K19" s="26">
        <f t="shared" ref="K19:M19" si="18">K20-K22</f>
        <v>0</v>
      </c>
      <c r="L19" s="26">
        <f t="shared" si="9"/>
        <v>3803314866</v>
      </c>
      <c r="M19" s="26">
        <f t="shared" si="18"/>
        <v>3741</v>
      </c>
      <c r="N19" s="26">
        <f t="shared" si="10"/>
        <v>3803318607</v>
      </c>
      <c r="O19" s="26">
        <f t="shared" ref="O19:Q19" si="19">O20-O22</f>
        <v>0</v>
      </c>
      <c r="P19" s="26">
        <f t="shared" si="11"/>
        <v>3803318607</v>
      </c>
      <c r="Q19" s="26">
        <f t="shared" si="19"/>
        <v>0</v>
      </c>
      <c r="R19" s="26">
        <f t="shared" ref="R19" si="20">P19+Q19</f>
        <v>3803318607</v>
      </c>
    </row>
    <row r="20" spans="1:18" ht="31.5" x14ac:dyDescent="0.25">
      <c r="A20" s="25" t="s">
        <v>126</v>
      </c>
      <c r="B20" s="31" t="s">
        <v>74</v>
      </c>
      <c r="C20" s="26">
        <f t="shared" ref="C20:Q20" si="21">C21</f>
        <v>6159552097</v>
      </c>
      <c r="D20" s="26">
        <f t="shared" si="21"/>
        <v>0</v>
      </c>
      <c r="E20" s="26">
        <f t="shared" si="6"/>
        <v>6159552097</v>
      </c>
      <c r="F20" s="26">
        <f t="shared" si="21"/>
        <v>0</v>
      </c>
      <c r="G20" s="26">
        <f t="shared" si="7"/>
        <v>6159552097</v>
      </c>
      <c r="H20" s="26">
        <f t="shared" si="21"/>
        <v>0</v>
      </c>
      <c r="I20" s="26">
        <f t="shared" si="17"/>
        <v>6159552097</v>
      </c>
      <c r="J20" s="26">
        <f t="shared" si="21"/>
        <v>3803314866</v>
      </c>
      <c r="K20" s="26">
        <f t="shared" si="21"/>
        <v>0</v>
      </c>
      <c r="L20" s="26">
        <f t="shared" si="9"/>
        <v>3803314866</v>
      </c>
      <c r="M20" s="26">
        <f t="shared" si="21"/>
        <v>3000003741</v>
      </c>
      <c r="N20" s="26">
        <f t="shared" si="10"/>
        <v>6803318607</v>
      </c>
      <c r="O20" s="26">
        <f t="shared" si="21"/>
        <v>0</v>
      </c>
      <c r="P20" s="26">
        <f>N20+O20</f>
        <v>6803318607</v>
      </c>
      <c r="Q20" s="26">
        <f t="shared" si="21"/>
        <v>0</v>
      </c>
      <c r="R20" s="26">
        <f>P20+Q20</f>
        <v>6803318607</v>
      </c>
    </row>
    <row r="21" spans="1:18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6"/>
        <v>6159552097</v>
      </c>
      <c r="F21" s="22"/>
      <c r="G21" s="22">
        <f t="shared" si="7"/>
        <v>6159552097</v>
      </c>
      <c r="H21" s="22"/>
      <c r="I21" s="22">
        <f t="shared" si="17"/>
        <v>6159552097</v>
      </c>
      <c r="J21" s="22">
        <v>3803314866</v>
      </c>
      <c r="K21" s="22"/>
      <c r="L21" s="22">
        <f t="shared" si="9"/>
        <v>3803314866</v>
      </c>
      <c r="M21" s="22">
        <v>3000003741</v>
      </c>
      <c r="N21" s="22">
        <f t="shared" si="10"/>
        <v>6803318607</v>
      </c>
      <c r="O21" s="22"/>
      <c r="P21" s="22">
        <f>N21+O21</f>
        <v>6803318607</v>
      </c>
      <c r="Q21" s="22"/>
      <c r="R21" s="22">
        <f>P21+Q21</f>
        <v>6803318607</v>
      </c>
    </row>
    <row r="22" spans="1:18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6"/>
        <v>3808000000</v>
      </c>
      <c r="F22" s="26">
        <f>F23</f>
        <v>0</v>
      </c>
      <c r="G22" s="26">
        <f t="shared" si="7"/>
        <v>3808000000</v>
      </c>
      <c r="H22" s="26">
        <f>H23</f>
        <v>0</v>
      </c>
      <c r="I22" s="26">
        <f t="shared" si="17"/>
        <v>3808000000</v>
      </c>
      <c r="J22" s="26">
        <f>J23</f>
        <v>0</v>
      </c>
      <c r="K22" s="26">
        <f>K23</f>
        <v>0</v>
      </c>
      <c r="L22" s="26">
        <f t="shared" si="9"/>
        <v>0</v>
      </c>
      <c r="M22" s="26">
        <f>M23</f>
        <v>3000000000</v>
      </c>
      <c r="N22" s="26">
        <f t="shared" si="10"/>
        <v>3000000000</v>
      </c>
      <c r="O22" s="26">
        <f>O23</f>
        <v>0</v>
      </c>
      <c r="P22" s="26">
        <f>N22+O22</f>
        <v>3000000000</v>
      </c>
      <c r="Q22" s="26">
        <f>Q23</f>
        <v>0</v>
      </c>
      <c r="R22" s="26">
        <f>P22+Q22</f>
        <v>3000000000</v>
      </c>
    </row>
    <row r="23" spans="1:18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6"/>
        <v>3808000000</v>
      </c>
      <c r="F23" s="22"/>
      <c r="G23" s="22">
        <f>E23+F23</f>
        <v>3808000000</v>
      </c>
      <c r="H23" s="22"/>
      <c r="I23" s="22">
        <f>G23+H23</f>
        <v>3808000000</v>
      </c>
      <c r="J23" s="22">
        <v>0</v>
      </c>
      <c r="K23" s="22"/>
      <c r="L23" s="22">
        <f t="shared" si="9"/>
        <v>0</v>
      </c>
      <c r="M23" s="22">
        <v>3000000000</v>
      </c>
      <c r="N23" s="22">
        <f t="shared" si="10"/>
        <v>3000000000</v>
      </c>
      <c r="O23" s="22"/>
      <c r="P23" s="22">
        <f t="shared" si="11"/>
        <v>3000000000</v>
      </c>
      <c r="Q23" s="22"/>
      <c r="R23" s="22">
        <f t="shared" ref="R23:R40" si="22">P23+Q23</f>
        <v>3000000000</v>
      </c>
    </row>
    <row r="24" spans="1:18" ht="31.5" x14ac:dyDescent="0.25">
      <c r="A24" s="25" t="s">
        <v>127</v>
      </c>
      <c r="B24" s="31" t="s">
        <v>91</v>
      </c>
      <c r="C24" s="26">
        <f t="shared" ref="C24:J24" si="23">C25-C27</f>
        <v>-1451668200</v>
      </c>
      <c r="D24" s="26">
        <f t="shared" ref="D24:F24" si="24">D25-D27</f>
        <v>0</v>
      </c>
      <c r="E24" s="26">
        <f t="shared" si="6"/>
        <v>-1451668200</v>
      </c>
      <c r="F24" s="26">
        <f t="shared" si="24"/>
        <v>0</v>
      </c>
      <c r="G24" s="26">
        <f t="shared" si="7"/>
        <v>-1451668200</v>
      </c>
      <c r="H24" s="26">
        <f t="shared" ref="H24" si="25">H25-H27</f>
        <v>0</v>
      </c>
      <c r="I24" s="26">
        <f t="shared" ref="I24:I27" si="26">G24+H24</f>
        <v>-1451668200</v>
      </c>
      <c r="J24" s="26">
        <f t="shared" si="23"/>
        <v>-2903336400</v>
      </c>
      <c r="K24" s="26">
        <f t="shared" ref="K24:M24" si="27">K25-K27</f>
        <v>0</v>
      </c>
      <c r="L24" s="26">
        <f t="shared" si="9"/>
        <v>-2903336400</v>
      </c>
      <c r="M24" s="26">
        <f t="shared" si="27"/>
        <v>0</v>
      </c>
      <c r="N24" s="26">
        <f t="shared" si="10"/>
        <v>-2903336400</v>
      </c>
      <c r="O24" s="26">
        <f t="shared" ref="O24:Q24" si="28">O25-O27</f>
        <v>0</v>
      </c>
      <c r="P24" s="26">
        <f t="shared" si="11"/>
        <v>-2903336400</v>
      </c>
      <c r="Q24" s="26">
        <f t="shared" si="28"/>
        <v>0</v>
      </c>
      <c r="R24" s="26">
        <f t="shared" si="22"/>
        <v>-2903336400</v>
      </c>
    </row>
    <row r="25" spans="1:18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6"/>
        <v>0</v>
      </c>
      <c r="F25" s="26">
        <f>F26</f>
        <v>0</v>
      </c>
      <c r="G25" s="26">
        <f t="shared" si="7"/>
        <v>0</v>
      </c>
      <c r="H25" s="26">
        <f>H26</f>
        <v>0</v>
      </c>
      <c r="I25" s="26">
        <f t="shared" si="26"/>
        <v>0</v>
      </c>
      <c r="J25" s="26">
        <f>J26</f>
        <v>0</v>
      </c>
      <c r="K25" s="26">
        <f>K26</f>
        <v>0</v>
      </c>
      <c r="L25" s="26">
        <f t="shared" si="9"/>
        <v>0</v>
      </c>
      <c r="M25" s="26">
        <f>M26</f>
        <v>0</v>
      </c>
      <c r="N25" s="26">
        <f t="shared" si="10"/>
        <v>0</v>
      </c>
      <c r="O25" s="26">
        <f>O26</f>
        <v>0</v>
      </c>
      <c r="P25" s="26">
        <f t="shared" si="11"/>
        <v>0</v>
      </c>
      <c r="Q25" s="26">
        <f>Q26</f>
        <v>0</v>
      </c>
      <c r="R25" s="26">
        <f t="shared" si="22"/>
        <v>0</v>
      </c>
    </row>
    <row r="26" spans="1:18" ht="47.25" hidden="1" x14ac:dyDescent="0.25">
      <c r="A26" s="23" t="s">
        <v>112</v>
      </c>
      <c r="B26" s="35" t="s">
        <v>113</v>
      </c>
      <c r="C26" s="27"/>
      <c r="D26" s="27"/>
      <c r="E26" s="27">
        <f t="shared" si="6"/>
        <v>0</v>
      </c>
      <c r="F26" s="27"/>
      <c r="G26" s="27">
        <f t="shared" si="7"/>
        <v>0</v>
      </c>
      <c r="H26" s="27"/>
      <c r="I26" s="27">
        <f t="shared" si="26"/>
        <v>0</v>
      </c>
      <c r="J26" s="27"/>
      <c r="K26" s="27"/>
      <c r="L26" s="27">
        <f t="shared" si="9"/>
        <v>0</v>
      </c>
      <c r="M26" s="27"/>
      <c r="N26" s="27">
        <f t="shared" si="10"/>
        <v>0</v>
      </c>
      <c r="O26" s="27"/>
      <c r="P26" s="27">
        <f t="shared" si="11"/>
        <v>0</v>
      </c>
      <c r="Q26" s="27"/>
      <c r="R26" s="27">
        <f t="shared" si="22"/>
        <v>0</v>
      </c>
    </row>
    <row r="27" spans="1:18" ht="50.25" customHeight="1" x14ac:dyDescent="0.25">
      <c r="A27" s="25" t="s">
        <v>128</v>
      </c>
      <c r="B27" s="31" t="s">
        <v>79</v>
      </c>
      <c r="C27" s="26">
        <f t="shared" ref="C27:Q27" si="29">C28</f>
        <v>1451668200</v>
      </c>
      <c r="D27" s="26">
        <f t="shared" si="29"/>
        <v>0</v>
      </c>
      <c r="E27" s="26">
        <f t="shared" si="6"/>
        <v>1451668200</v>
      </c>
      <c r="F27" s="26">
        <f t="shared" si="29"/>
        <v>0</v>
      </c>
      <c r="G27" s="26">
        <f t="shared" si="7"/>
        <v>1451668200</v>
      </c>
      <c r="H27" s="26">
        <f t="shared" si="29"/>
        <v>0</v>
      </c>
      <c r="I27" s="26">
        <f t="shared" si="26"/>
        <v>1451668200</v>
      </c>
      <c r="J27" s="26">
        <f t="shared" si="29"/>
        <v>2903336400</v>
      </c>
      <c r="K27" s="26">
        <f t="shared" si="29"/>
        <v>0</v>
      </c>
      <c r="L27" s="26">
        <f t="shared" si="9"/>
        <v>2903336400</v>
      </c>
      <c r="M27" s="26">
        <f t="shared" si="29"/>
        <v>0</v>
      </c>
      <c r="N27" s="26">
        <f t="shared" si="10"/>
        <v>2903336400</v>
      </c>
      <c r="O27" s="26">
        <f t="shared" si="29"/>
        <v>0</v>
      </c>
      <c r="P27" s="26">
        <f t="shared" si="11"/>
        <v>2903336400</v>
      </c>
      <c r="Q27" s="26">
        <f t="shared" si="29"/>
        <v>0</v>
      </c>
      <c r="R27" s="26">
        <f t="shared" si="22"/>
        <v>2903336400</v>
      </c>
    </row>
    <row r="28" spans="1:18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6"/>
        <v>1451668200</v>
      </c>
      <c r="F28" s="22"/>
      <c r="G28" s="22">
        <f>E28+F28</f>
        <v>1451668200</v>
      </c>
      <c r="H28" s="22"/>
      <c r="I28" s="22">
        <f>G28+H28</f>
        <v>1451668200</v>
      </c>
      <c r="J28" s="22">
        <v>2903336400</v>
      </c>
      <c r="K28" s="22"/>
      <c r="L28" s="22">
        <f t="shared" si="9"/>
        <v>2903336400</v>
      </c>
      <c r="M28" s="22"/>
      <c r="N28" s="22">
        <f t="shared" si="10"/>
        <v>2903336400</v>
      </c>
      <c r="O28" s="22"/>
      <c r="P28" s="22">
        <f t="shared" si="11"/>
        <v>2903336400</v>
      </c>
      <c r="Q28" s="22"/>
      <c r="R28" s="22">
        <f t="shared" si="22"/>
        <v>2903336400</v>
      </c>
    </row>
    <row r="29" spans="1:18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6"/>
        <v>0</v>
      </c>
      <c r="F29" s="26">
        <f>F30</f>
        <v>0</v>
      </c>
      <c r="G29" s="26">
        <f t="shared" si="7"/>
        <v>0</v>
      </c>
      <c r="H29" s="26">
        <f>H30</f>
        <v>0</v>
      </c>
      <c r="I29" s="26">
        <f t="shared" ref="I29:I40" si="30">G29+H29</f>
        <v>0</v>
      </c>
      <c r="J29" s="26">
        <f>J30</f>
        <v>0</v>
      </c>
      <c r="K29" s="26">
        <f>K30</f>
        <v>0</v>
      </c>
      <c r="L29" s="26">
        <f t="shared" si="9"/>
        <v>0</v>
      </c>
      <c r="M29" s="26">
        <f>M30</f>
        <v>0</v>
      </c>
      <c r="N29" s="26">
        <f t="shared" si="10"/>
        <v>0</v>
      </c>
      <c r="O29" s="26">
        <f>O30</f>
        <v>0</v>
      </c>
      <c r="P29" s="26">
        <f t="shared" si="11"/>
        <v>0</v>
      </c>
      <c r="Q29" s="26">
        <f>Q30</f>
        <v>0</v>
      </c>
      <c r="R29" s="26">
        <f t="shared" si="22"/>
        <v>0</v>
      </c>
    </row>
    <row r="30" spans="1:18" ht="31.5" hidden="1" x14ac:dyDescent="0.25">
      <c r="A30" s="23" t="s">
        <v>93</v>
      </c>
      <c r="B30" s="35" t="s">
        <v>121</v>
      </c>
      <c r="C30" s="22"/>
      <c r="D30" s="22"/>
      <c r="E30" s="22">
        <f t="shared" si="6"/>
        <v>0</v>
      </c>
      <c r="F30" s="22"/>
      <c r="G30" s="22">
        <f t="shared" si="7"/>
        <v>0</v>
      </c>
      <c r="H30" s="22"/>
      <c r="I30" s="22">
        <f t="shared" si="30"/>
        <v>0</v>
      </c>
      <c r="J30" s="22"/>
      <c r="K30" s="22"/>
      <c r="L30" s="22">
        <f t="shared" si="9"/>
        <v>0</v>
      </c>
      <c r="M30" s="22"/>
      <c r="N30" s="22">
        <f t="shared" si="10"/>
        <v>0</v>
      </c>
      <c r="O30" s="22"/>
      <c r="P30" s="22">
        <f t="shared" si="11"/>
        <v>0</v>
      </c>
      <c r="Q30" s="22"/>
      <c r="R30" s="22">
        <f t="shared" si="22"/>
        <v>0</v>
      </c>
    </row>
    <row r="31" spans="1:18" ht="31.5" x14ac:dyDescent="0.25">
      <c r="A31" s="25" t="s">
        <v>129</v>
      </c>
      <c r="B31" s="31" t="s">
        <v>89</v>
      </c>
      <c r="C31" s="30">
        <f t="shared" ref="C31:J31" si="31">C35-C32</f>
        <v>116103</v>
      </c>
      <c r="D31" s="30">
        <f t="shared" ref="D31:F31" si="32">D35-D32</f>
        <v>0</v>
      </c>
      <c r="E31" s="30">
        <f t="shared" si="6"/>
        <v>116103</v>
      </c>
      <c r="F31" s="30">
        <f t="shared" si="32"/>
        <v>0</v>
      </c>
      <c r="G31" s="30">
        <f t="shared" si="7"/>
        <v>116103</v>
      </c>
      <c r="H31" s="30">
        <f t="shared" ref="H31" si="33">H35-H32</f>
        <v>0</v>
      </c>
      <c r="I31" s="30">
        <f t="shared" si="30"/>
        <v>116103</v>
      </c>
      <c r="J31" s="30">
        <f t="shared" si="31"/>
        <v>21534</v>
      </c>
      <c r="K31" s="30">
        <f t="shared" ref="K31:M31" si="34">K35-K32</f>
        <v>0</v>
      </c>
      <c r="L31" s="30">
        <f t="shared" si="9"/>
        <v>21534</v>
      </c>
      <c r="M31" s="30">
        <f t="shared" si="34"/>
        <v>-3741</v>
      </c>
      <c r="N31" s="30">
        <f t="shared" si="10"/>
        <v>17793</v>
      </c>
      <c r="O31" s="30">
        <f t="shared" ref="O31:Q31" si="35">O35-O32</f>
        <v>0</v>
      </c>
      <c r="P31" s="30">
        <f t="shared" si="11"/>
        <v>17793</v>
      </c>
      <c r="Q31" s="30">
        <f t="shared" si="35"/>
        <v>0</v>
      </c>
      <c r="R31" s="30">
        <f t="shared" si="22"/>
        <v>17793</v>
      </c>
    </row>
    <row r="32" spans="1:18" ht="33" hidden="1" customHeight="1" x14ac:dyDescent="0.25">
      <c r="A32" s="25" t="s">
        <v>81</v>
      </c>
      <c r="B32" s="31" t="s">
        <v>83</v>
      </c>
      <c r="C32" s="26">
        <f t="shared" ref="C32:J32" si="36">C33+C34</f>
        <v>0</v>
      </c>
      <c r="D32" s="26">
        <f t="shared" ref="D32:F32" si="37">D33+D34</f>
        <v>0</v>
      </c>
      <c r="E32" s="26">
        <f t="shared" si="6"/>
        <v>0</v>
      </c>
      <c r="F32" s="26">
        <f t="shared" si="37"/>
        <v>0</v>
      </c>
      <c r="G32" s="26">
        <f t="shared" si="7"/>
        <v>0</v>
      </c>
      <c r="H32" s="26">
        <f t="shared" ref="H32" si="38">H33+H34</f>
        <v>0</v>
      </c>
      <c r="I32" s="26">
        <f t="shared" si="30"/>
        <v>0</v>
      </c>
      <c r="J32" s="26">
        <f t="shared" si="36"/>
        <v>0</v>
      </c>
      <c r="K32" s="26">
        <f t="shared" ref="K32:M32" si="39">K33+K34</f>
        <v>0</v>
      </c>
      <c r="L32" s="26">
        <f t="shared" si="9"/>
        <v>0</v>
      </c>
      <c r="M32" s="26">
        <f t="shared" si="39"/>
        <v>0</v>
      </c>
      <c r="N32" s="26">
        <f t="shared" si="10"/>
        <v>0</v>
      </c>
      <c r="O32" s="26">
        <f t="shared" ref="O32:Q32" si="40">O33+O34</f>
        <v>0</v>
      </c>
      <c r="P32" s="26">
        <f t="shared" si="11"/>
        <v>0</v>
      </c>
      <c r="Q32" s="26">
        <f t="shared" si="40"/>
        <v>0</v>
      </c>
      <c r="R32" s="26">
        <f t="shared" si="22"/>
        <v>0</v>
      </c>
    </row>
    <row r="33" spans="1:19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6"/>
        <v>0</v>
      </c>
      <c r="F33" s="22"/>
      <c r="G33" s="22">
        <f t="shared" si="7"/>
        <v>0</v>
      </c>
      <c r="H33" s="22"/>
      <c r="I33" s="22">
        <f t="shared" si="30"/>
        <v>0</v>
      </c>
      <c r="J33" s="22"/>
      <c r="K33" s="22"/>
      <c r="L33" s="22">
        <f t="shared" si="9"/>
        <v>0</v>
      </c>
      <c r="M33" s="22"/>
      <c r="N33" s="22">
        <f t="shared" si="10"/>
        <v>0</v>
      </c>
      <c r="O33" s="22"/>
      <c r="P33" s="22">
        <f t="shared" si="11"/>
        <v>0</v>
      </c>
      <c r="Q33" s="22"/>
      <c r="R33" s="22">
        <f t="shared" si="22"/>
        <v>0</v>
      </c>
    </row>
    <row r="34" spans="1:19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6"/>
        <v>0</v>
      </c>
      <c r="F34" s="22"/>
      <c r="G34" s="22">
        <f t="shared" si="7"/>
        <v>0</v>
      </c>
      <c r="H34" s="22"/>
      <c r="I34" s="22">
        <f t="shared" si="30"/>
        <v>0</v>
      </c>
      <c r="J34" s="22"/>
      <c r="K34" s="22"/>
      <c r="L34" s="22">
        <f t="shared" si="9"/>
        <v>0</v>
      </c>
      <c r="M34" s="22"/>
      <c r="N34" s="22">
        <f t="shared" si="10"/>
        <v>0</v>
      </c>
      <c r="O34" s="22"/>
      <c r="P34" s="22">
        <f t="shared" si="11"/>
        <v>0</v>
      </c>
      <c r="Q34" s="22"/>
      <c r="R34" s="22">
        <f t="shared" si="22"/>
        <v>0</v>
      </c>
    </row>
    <row r="35" spans="1:19" ht="36" customHeight="1" x14ac:dyDescent="0.25">
      <c r="A35" s="25" t="s">
        <v>130</v>
      </c>
      <c r="B35" s="31" t="s">
        <v>90</v>
      </c>
      <c r="C35" s="26">
        <f t="shared" ref="C35:J35" si="41">SUM(C36:C39)</f>
        <v>116103</v>
      </c>
      <c r="D35" s="26">
        <f t="shared" ref="D35:F35" si="42">SUM(D36:D39)</f>
        <v>0</v>
      </c>
      <c r="E35" s="26">
        <f t="shared" si="6"/>
        <v>116103</v>
      </c>
      <c r="F35" s="26">
        <f t="shared" si="42"/>
        <v>0</v>
      </c>
      <c r="G35" s="26">
        <f t="shared" si="7"/>
        <v>116103</v>
      </c>
      <c r="H35" s="26">
        <f t="shared" ref="H35" si="43">SUM(H36:H39)</f>
        <v>0</v>
      </c>
      <c r="I35" s="26">
        <f t="shared" si="30"/>
        <v>116103</v>
      </c>
      <c r="J35" s="26">
        <f t="shared" si="41"/>
        <v>21534</v>
      </c>
      <c r="K35" s="26">
        <f t="shared" ref="K35:M35" si="44">SUM(K36:K39)</f>
        <v>0</v>
      </c>
      <c r="L35" s="26">
        <f t="shared" si="9"/>
        <v>21534</v>
      </c>
      <c r="M35" s="26">
        <f t="shared" si="44"/>
        <v>-3741</v>
      </c>
      <c r="N35" s="26">
        <f t="shared" si="10"/>
        <v>17793</v>
      </c>
      <c r="O35" s="26">
        <f t="shared" ref="O35:Q35" si="45">SUM(O36:O39)</f>
        <v>0</v>
      </c>
      <c r="P35" s="26">
        <f t="shared" si="11"/>
        <v>17793</v>
      </c>
      <c r="Q35" s="26">
        <f t="shared" si="45"/>
        <v>0</v>
      </c>
      <c r="R35" s="26">
        <f t="shared" si="22"/>
        <v>17793</v>
      </c>
    </row>
    <row r="36" spans="1:19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6"/>
        <v>0</v>
      </c>
      <c r="F36" s="22"/>
      <c r="G36" s="22">
        <f t="shared" si="7"/>
        <v>0</v>
      </c>
      <c r="H36" s="22"/>
      <c r="I36" s="22">
        <f t="shared" si="30"/>
        <v>0</v>
      </c>
      <c r="J36" s="22"/>
      <c r="K36" s="22"/>
      <c r="L36" s="22">
        <f t="shared" si="9"/>
        <v>0</v>
      </c>
      <c r="M36" s="22"/>
      <c r="N36" s="22">
        <f t="shared" si="10"/>
        <v>0</v>
      </c>
      <c r="O36" s="22"/>
      <c r="P36" s="22">
        <f t="shared" si="11"/>
        <v>0</v>
      </c>
      <c r="Q36" s="22"/>
      <c r="R36" s="22">
        <f t="shared" si="22"/>
        <v>0</v>
      </c>
    </row>
    <row r="37" spans="1:19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6"/>
        <v>0</v>
      </c>
      <c r="F37" s="22"/>
      <c r="G37" s="22">
        <f t="shared" si="7"/>
        <v>0</v>
      </c>
      <c r="H37" s="22"/>
      <c r="I37" s="22">
        <f t="shared" si="30"/>
        <v>0</v>
      </c>
      <c r="J37" s="22"/>
      <c r="K37" s="22"/>
      <c r="L37" s="22">
        <f t="shared" si="9"/>
        <v>0</v>
      </c>
      <c r="M37" s="22"/>
      <c r="N37" s="22">
        <f t="shared" si="10"/>
        <v>0</v>
      </c>
      <c r="O37" s="22"/>
      <c r="P37" s="22">
        <f t="shared" si="11"/>
        <v>0</v>
      </c>
      <c r="Q37" s="22"/>
      <c r="R37" s="22">
        <f t="shared" si="22"/>
        <v>0</v>
      </c>
    </row>
    <row r="38" spans="1:19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6"/>
        <v>0</v>
      </c>
      <c r="F38" s="22"/>
      <c r="G38" s="22">
        <f t="shared" si="7"/>
        <v>0</v>
      </c>
      <c r="H38" s="22"/>
      <c r="I38" s="22">
        <f t="shared" si="30"/>
        <v>0</v>
      </c>
      <c r="J38" s="22"/>
      <c r="K38" s="22"/>
      <c r="L38" s="22">
        <f t="shared" si="9"/>
        <v>0</v>
      </c>
      <c r="M38" s="22"/>
      <c r="N38" s="22">
        <f t="shared" si="10"/>
        <v>0</v>
      </c>
      <c r="O38" s="22"/>
      <c r="P38" s="22">
        <f t="shared" si="11"/>
        <v>0</v>
      </c>
      <c r="Q38" s="22"/>
      <c r="R38" s="22">
        <f t="shared" si="22"/>
        <v>0</v>
      </c>
    </row>
    <row r="39" spans="1:19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6"/>
        <v>116103</v>
      </c>
      <c r="F39" s="22"/>
      <c r="G39" s="22">
        <f t="shared" si="7"/>
        <v>116103</v>
      </c>
      <c r="H39" s="22"/>
      <c r="I39" s="22">
        <f t="shared" si="30"/>
        <v>116103</v>
      </c>
      <c r="J39" s="22">
        <v>21534</v>
      </c>
      <c r="K39" s="22"/>
      <c r="L39" s="22">
        <f t="shared" si="9"/>
        <v>21534</v>
      </c>
      <c r="M39" s="22">
        <v>-3741</v>
      </c>
      <c r="N39" s="22">
        <f t="shared" si="10"/>
        <v>17793</v>
      </c>
      <c r="O39" s="22"/>
      <c r="P39" s="22">
        <f t="shared" si="11"/>
        <v>17793</v>
      </c>
      <c r="Q39" s="22"/>
      <c r="R39" s="22">
        <f t="shared" si="22"/>
        <v>17793</v>
      </c>
    </row>
    <row r="40" spans="1:19" s="38" customFormat="1" ht="18.75" customHeight="1" x14ac:dyDescent="0.25">
      <c r="A40" s="25" t="s">
        <v>131</v>
      </c>
      <c r="B40" s="31" t="s">
        <v>82</v>
      </c>
      <c r="C40" s="26">
        <f t="shared" ref="C40:J40" si="46">C42-C41</f>
        <v>0</v>
      </c>
      <c r="D40" s="26">
        <f t="shared" ref="D40:F40" si="47">D42-D41</f>
        <v>0</v>
      </c>
      <c r="E40" s="26">
        <f t="shared" si="6"/>
        <v>0</v>
      </c>
      <c r="F40" s="26">
        <f t="shared" si="47"/>
        <v>0</v>
      </c>
      <c r="G40" s="26">
        <f t="shared" si="7"/>
        <v>0</v>
      </c>
      <c r="H40" s="26">
        <f t="shared" ref="H40" si="48">H42-H41</f>
        <v>0</v>
      </c>
      <c r="I40" s="26">
        <f t="shared" si="30"/>
        <v>0</v>
      </c>
      <c r="J40" s="26">
        <f t="shared" si="46"/>
        <v>0</v>
      </c>
      <c r="K40" s="26">
        <f t="shared" ref="K40:M40" si="49">K42-K41</f>
        <v>0</v>
      </c>
      <c r="L40" s="26">
        <f t="shared" si="9"/>
        <v>0</v>
      </c>
      <c r="M40" s="26">
        <f t="shared" si="49"/>
        <v>0</v>
      </c>
      <c r="N40" s="26">
        <f t="shared" si="10"/>
        <v>0</v>
      </c>
      <c r="O40" s="26">
        <f t="shared" ref="O40:Q40" si="50">O42-O41</f>
        <v>0</v>
      </c>
      <c r="P40" s="26">
        <f t="shared" si="11"/>
        <v>0</v>
      </c>
      <c r="Q40" s="26">
        <f t="shared" si="50"/>
        <v>0</v>
      </c>
      <c r="R40" s="26">
        <f t="shared" si="22"/>
        <v>0</v>
      </c>
    </row>
    <row r="41" spans="1:19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>
        <v>17155400</v>
      </c>
      <c r="G41" s="40">
        <f>G16+G21+G39+73809347548</f>
        <v>79969015748</v>
      </c>
      <c r="H41" s="40">
        <v>649841400</v>
      </c>
      <c r="I41" s="40">
        <f>G41+H41</f>
        <v>80618857148</v>
      </c>
      <c r="J41" s="22">
        <f>J16+J21+J39+76494295098</f>
        <v>80297631498</v>
      </c>
      <c r="K41" s="40">
        <f>K16+K21+K39+4982066300</f>
        <v>4982066300</v>
      </c>
      <c r="L41" s="40">
        <f>L16+L21+L39+81476361398</f>
        <v>85279697798</v>
      </c>
      <c r="M41" s="40">
        <f>M16+M21+M39+48</f>
        <v>3000000048</v>
      </c>
      <c r="N41" s="40">
        <f>N16+N21+N39+81476361398+48</f>
        <v>88279697846</v>
      </c>
      <c r="O41" s="40">
        <v>18768752</v>
      </c>
      <c r="P41" s="40">
        <f>P16+P21+P39+81495130198</f>
        <v>88298466598</v>
      </c>
      <c r="Q41" s="40">
        <v>683634000</v>
      </c>
      <c r="R41" s="40">
        <f>P41+Q41</f>
        <v>88982100598</v>
      </c>
    </row>
    <row r="42" spans="1:19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>
        <v>17155400</v>
      </c>
      <c r="G42" s="40">
        <f>G18+G23+G28+73809347548</f>
        <v>79969015748</v>
      </c>
      <c r="H42" s="40">
        <v>649841400</v>
      </c>
      <c r="I42" s="40">
        <f>G42+H42</f>
        <v>80618857148</v>
      </c>
      <c r="J42" s="22">
        <f>J18+J23+J28+76494295098</f>
        <v>80297631498</v>
      </c>
      <c r="K42" s="40">
        <f>K18+K23+K28+4982066300</f>
        <v>4982066300</v>
      </c>
      <c r="L42" s="40">
        <f>L18+L23+L28+81476361398</f>
        <v>85279697798</v>
      </c>
      <c r="M42" s="40">
        <f>M18+M23+M28+48</f>
        <v>3000000048</v>
      </c>
      <c r="N42" s="40">
        <f>N18+N23+N28+81476361398+48</f>
        <v>88279697846</v>
      </c>
      <c r="O42" s="40">
        <v>18768752</v>
      </c>
      <c r="P42" s="40">
        <f>P18+P23+P28+81495130198</f>
        <v>88298466598</v>
      </c>
      <c r="Q42" s="40">
        <v>683634000</v>
      </c>
      <c r="R42" s="40">
        <f>P42+Q42</f>
        <v>88982100598</v>
      </c>
    </row>
    <row r="43" spans="1:19" ht="17.25" customHeight="1" x14ac:dyDescent="0.3">
      <c r="A43" s="23"/>
      <c r="B43" s="33" t="s">
        <v>120</v>
      </c>
      <c r="C43" s="26">
        <f t="shared" ref="C43:J43" si="51">C14+C19+C24+C29+C31+C40</f>
        <v>0</v>
      </c>
      <c r="D43" s="26">
        <f t="shared" ref="D43:F43" si="52">D14+D19+D24+D29+D31+D40</f>
        <v>0</v>
      </c>
      <c r="E43" s="26">
        <f t="shared" si="6"/>
        <v>0</v>
      </c>
      <c r="F43" s="26">
        <f t="shared" si="52"/>
        <v>0</v>
      </c>
      <c r="G43" s="26">
        <f t="shared" ref="G43" si="53">E43+F43</f>
        <v>0</v>
      </c>
      <c r="H43" s="26">
        <f t="shared" ref="H43" si="54">H14+H19+H24+H29+H31+H40</f>
        <v>0</v>
      </c>
      <c r="I43" s="26">
        <f t="shared" ref="I43" si="55">G43+H43</f>
        <v>0</v>
      </c>
      <c r="J43" s="26">
        <f t="shared" si="51"/>
        <v>0</v>
      </c>
      <c r="K43" s="26">
        <f t="shared" ref="K43:M43" si="56">K14+K19+K24+K29+K31+K40</f>
        <v>0</v>
      </c>
      <c r="L43" s="26">
        <f t="shared" si="9"/>
        <v>0</v>
      </c>
      <c r="M43" s="26">
        <f t="shared" si="56"/>
        <v>0</v>
      </c>
      <c r="N43" s="26">
        <f t="shared" ref="N43" si="57">L43+M43</f>
        <v>0</v>
      </c>
      <c r="O43" s="26">
        <f t="shared" ref="O43:Q43" si="58">O14+O19+O24+O29+O31+O40</f>
        <v>0</v>
      </c>
      <c r="P43" s="26">
        <f t="shared" ref="P43" si="59">N43+O43</f>
        <v>0</v>
      </c>
      <c r="Q43" s="26">
        <f t="shared" si="58"/>
        <v>0</v>
      </c>
      <c r="R43" s="26">
        <f t="shared" ref="R43" si="60">P43+Q43</f>
        <v>0</v>
      </c>
      <c r="S43" s="43" t="s">
        <v>139</v>
      </c>
    </row>
    <row r="44" spans="1:19" ht="15.75" x14ac:dyDescent="0.25">
      <c r="C44" s="32"/>
      <c r="D44" s="32"/>
      <c r="E44" s="32"/>
      <c r="F44" s="32"/>
      <c r="G44" s="32"/>
      <c r="H44" s="32"/>
      <c r="I44" s="32"/>
      <c r="J44" s="32"/>
    </row>
    <row r="45" spans="1:19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>
        <v>5344121783.52631</v>
      </c>
    </row>
    <row r="46" spans="1:19" ht="12.75" hidden="1" customHeight="1" x14ac:dyDescent="0.2">
      <c r="B46" s="39" t="s">
        <v>94</v>
      </c>
    </row>
    <row r="47" spans="1:19" ht="12.75" hidden="1" customHeight="1" x14ac:dyDescent="0.2">
      <c r="B47" s="39" t="s">
        <v>95</v>
      </c>
    </row>
    <row r="48" spans="1:19" ht="12.75" hidden="1" customHeight="1" x14ac:dyDescent="0.2">
      <c r="B48" s="39" t="s">
        <v>96</v>
      </c>
    </row>
    <row r="49" spans="2:10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</row>
    <row r="50" spans="2:10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</row>
    <row r="51" spans="2:10" hidden="1" x14ac:dyDescent="0.2">
      <c r="B51" s="39" t="s">
        <v>103</v>
      </c>
    </row>
    <row r="52" spans="2:10" hidden="1" x14ac:dyDescent="0.2">
      <c r="B52" s="24" t="s">
        <v>104</v>
      </c>
    </row>
    <row r="53" spans="2:10" hidden="1" x14ac:dyDescent="0.2"/>
    <row r="54" spans="2:10" hidden="1" x14ac:dyDescent="0.2"/>
    <row r="55" spans="2:10" hidden="1" x14ac:dyDescent="0.2">
      <c r="B55" s="24" t="s">
        <v>97</v>
      </c>
    </row>
    <row r="57" spans="2:10" x14ac:dyDescent="0.2">
      <c r="C57" s="29"/>
      <c r="D57" s="29"/>
      <c r="E57" s="29"/>
      <c r="F57" s="29"/>
      <c r="G57" s="29"/>
      <c r="H57" s="29"/>
      <c r="I57" s="29"/>
    </row>
  </sheetData>
  <mergeCells count="10">
    <mergeCell ref="A12:B12"/>
    <mergeCell ref="A7:R7"/>
    <mergeCell ref="A9:R9"/>
    <mergeCell ref="A10:R10"/>
    <mergeCell ref="A11:R11"/>
    <mergeCell ref="A1:R1"/>
    <mergeCell ref="A2:R2"/>
    <mergeCell ref="A3:R3"/>
    <mergeCell ref="A5:R5"/>
    <mergeCell ref="A6:R6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2019-09-06T10:32:04Z</cp:lastPrinted>
  <dcterms:created xsi:type="dcterms:W3CDTF">2002-10-06T09:19:10Z</dcterms:created>
  <dcterms:modified xsi:type="dcterms:W3CDTF">2019-09-06T10:32:08Z</dcterms:modified>
</cp:coreProperties>
</file>