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1700" windowHeight="6030"/>
  </bookViews>
  <sheets>
    <sheet name="прил.7" sheetId="1" r:id="rId1"/>
  </sheets>
  <definedNames>
    <definedName name="_xlnm.Print_Titles" localSheetId="0">прил.7!$9:$9</definedName>
  </definedNames>
  <calcPr calcId="125725"/>
</workbook>
</file>

<file path=xl/calcChain.xml><?xml version="1.0" encoding="utf-8"?>
<calcChain xmlns="http://schemas.openxmlformats.org/spreadsheetml/2006/main">
  <c r="D84" i="1"/>
  <c r="I67"/>
  <c r="D67"/>
  <c r="F67" s="1"/>
  <c r="H67" s="1"/>
  <c r="J67" s="1"/>
  <c r="D66"/>
  <c r="F66" s="1"/>
  <c r="H66" s="1"/>
  <c r="J66" s="1"/>
  <c r="D65"/>
  <c r="F65" s="1"/>
  <c r="H65" s="1"/>
  <c r="J65" s="1"/>
  <c r="I64"/>
  <c r="H64"/>
  <c r="J64" s="1"/>
  <c r="I63"/>
  <c r="D63"/>
  <c r="F63" s="1"/>
  <c r="H63" s="1"/>
  <c r="J63" s="1"/>
  <c r="I62"/>
  <c r="F62"/>
  <c r="H62" s="1"/>
  <c r="J62" s="1"/>
  <c r="D62"/>
  <c r="I89" l="1"/>
  <c r="J89"/>
  <c r="H89"/>
  <c r="D91"/>
  <c r="F91" s="1"/>
  <c r="H91" s="1"/>
  <c r="J91" s="1"/>
  <c r="J90"/>
  <c r="J105" l="1"/>
  <c r="D105"/>
  <c r="F105" s="1"/>
  <c r="J104"/>
  <c r="C104"/>
  <c r="D104" s="1"/>
  <c r="I103"/>
  <c r="J103" s="1"/>
  <c r="G103"/>
  <c r="E103"/>
  <c r="C103"/>
  <c r="F104" l="1"/>
  <c r="D103"/>
  <c r="F103" s="1"/>
  <c r="J102" l="1"/>
  <c r="J100"/>
  <c r="J99"/>
  <c r="J95"/>
  <c r="J83"/>
  <c r="J82"/>
  <c r="J81"/>
  <c r="J80"/>
  <c r="J79"/>
  <c r="J78"/>
  <c r="J77"/>
  <c r="J76"/>
  <c r="J75"/>
  <c r="J74"/>
  <c r="J73"/>
  <c r="J72"/>
  <c r="J71"/>
  <c r="J70"/>
  <c r="J69"/>
  <c r="J55"/>
  <c r="J54"/>
  <c r="J53"/>
  <c r="J52"/>
  <c r="J51"/>
  <c r="J50"/>
  <c r="J49"/>
  <c r="J48"/>
  <c r="J47"/>
  <c r="J46"/>
  <c r="J45"/>
  <c r="J44"/>
  <c r="J43"/>
  <c r="J42"/>
  <c r="J41"/>
  <c r="J40"/>
  <c r="J39"/>
  <c r="J37"/>
  <c r="J36"/>
  <c r="J35"/>
  <c r="J34"/>
  <c r="J33"/>
  <c r="J32"/>
  <c r="I101"/>
  <c r="I98"/>
  <c r="J98" s="1"/>
  <c r="I96"/>
  <c r="I92"/>
  <c r="I87"/>
  <c r="I85"/>
  <c r="I68"/>
  <c r="J68" s="1"/>
  <c r="I61"/>
  <c r="I58"/>
  <c r="I10"/>
  <c r="H101"/>
  <c r="J101" s="1"/>
  <c r="G101"/>
  <c r="H102"/>
  <c r="G102"/>
  <c r="G98"/>
  <c r="G96"/>
  <c r="G92"/>
  <c r="G89"/>
  <c r="G87"/>
  <c r="G85"/>
  <c r="G68"/>
  <c r="G61"/>
  <c r="G58"/>
  <c r="G31"/>
  <c r="G10"/>
  <c r="F100"/>
  <c r="H100" s="1"/>
  <c r="F99"/>
  <c r="H99" s="1"/>
  <c r="E98"/>
  <c r="F98"/>
  <c r="H98" s="1"/>
  <c r="F97"/>
  <c r="H97" s="1"/>
  <c r="J97" s="1"/>
  <c r="E96"/>
  <c r="F96" s="1"/>
  <c r="H96" s="1"/>
  <c r="J96" s="1"/>
  <c r="F55"/>
  <c r="H55" s="1"/>
  <c r="F54"/>
  <c r="H54" s="1"/>
  <c r="F53"/>
  <c r="H53" s="1"/>
  <c r="F52"/>
  <c r="H52" s="1"/>
  <c r="E92"/>
  <c r="E89"/>
  <c r="E87"/>
  <c r="E85"/>
  <c r="E68"/>
  <c r="E61"/>
  <c r="E58"/>
  <c r="E31"/>
  <c r="E10"/>
  <c r="D95"/>
  <c r="F95" s="1"/>
  <c r="H95" s="1"/>
  <c r="D15"/>
  <c r="D16"/>
  <c r="D17"/>
  <c r="D18"/>
  <c r="D19"/>
  <c r="D20"/>
  <c r="D21"/>
  <c r="D22"/>
  <c r="F22" s="1"/>
  <c r="H22" s="1"/>
  <c r="J22" s="1"/>
  <c r="D23"/>
  <c r="F23" s="1"/>
  <c r="H23" s="1"/>
  <c r="J23" s="1"/>
  <c r="D24"/>
  <c r="F24" s="1"/>
  <c r="H24" s="1"/>
  <c r="J24" s="1"/>
  <c r="D25"/>
  <c r="F25" s="1"/>
  <c r="H25" s="1"/>
  <c r="J25" s="1"/>
  <c r="D26"/>
  <c r="F26" s="1"/>
  <c r="H26" s="1"/>
  <c r="J26" s="1"/>
  <c r="D27"/>
  <c r="F27" s="1"/>
  <c r="H27" s="1"/>
  <c r="J27" s="1"/>
  <c r="D28"/>
  <c r="F28" s="1"/>
  <c r="H28" s="1"/>
  <c r="J28" s="1"/>
  <c r="D29"/>
  <c r="F29" s="1"/>
  <c r="H29" s="1"/>
  <c r="J29" s="1"/>
  <c r="D30"/>
  <c r="F30" s="1"/>
  <c r="H30" s="1"/>
  <c r="J30" s="1"/>
  <c r="D14"/>
  <c r="D94"/>
  <c r="F94" s="1"/>
  <c r="H94" s="1"/>
  <c r="J94" s="1"/>
  <c r="D93"/>
  <c r="F93" s="1"/>
  <c r="H93" s="1"/>
  <c r="J93" s="1"/>
  <c r="C92"/>
  <c r="B92"/>
  <c r="D89"/>
  <c r="C89"/>
  <c r="B89"/>
  <c r="D88"/>
  <c r="F88" s="1"/>
  <c r="H88" s="1"/>
  <c r="J88" s="1"/>
  <c r="C87"/>
  <c r="B87"/>
  <c r="D86"/>
  <c r="F86" s="1"/>
  <c r="H86" s="1"/>
  <c r="J86" s="1"/>
  <c r="C85"/>
  <c r="B85"/>
  <c r="F84"/>
  <c r="H84" s="1"/>
  <c r="J84" s="1"/>
  <c r="B10"/>
  <c r="C10"/>
  <c r="D10" s="1"/>
  <c r="D11"/>
  <c r="D12"/>
  <c r="D13"/>
  <c r="B31"/>
  <c r="C31"/>
  <c r="D32"/>
  <c r="F32" s="1"/>
  <c r="H32" s="1"/>
  <c r="D33"/>
  <c r="F33" s="1"/>
  <c r="H33" s="1"/>
  <c r="D34"/>
  <c r="F34" s="1"/>
  <c r="H34" s="1"/>
  <c r="D35"/>
  <c r="F35" s="1"/>
  <c r="H35" s="1"/>
  <c r="D36"/>
  <c r="F36" s="1"/>
  <c r="H36" s="1"/>
  <c r="D37"/>
  <c r="F37" s="1"/>
  <c r="H37" s="1"/>
  <c r="D38"/>
  <c r="F38" s="1"/>
  <c r="H38" s="1"/>
  <c r="J38" s="1"/>
  <c r="D39"/>
  <c r="F39" s="1"/>
  <c r="H39" s="1"/>
  <c r="D40"/>
  <c r="F40" s="1"/>
  <c r="H40" s="1"/>
  <c r="D41"/>
  <c r="F41" s="1"/>
  <c r="H41" s="1"/>
  <c r="D42"/>
  <c r="F42" s="1"/>
  <c r="H42" s="1"/>
  <c r="D43"/>
  <c r="F43" s="1"/>
  <c r="H43" s="1"/>
  <c r="D44"/>
  <c r="F44" s="1"/>
  <c r="H44" s="1"/>
  <c r="D45"/>
  <c r="F45" s="1"/>
  <c r="H45" s="1"/>
  <c r="D46"/>
  <c r="F46" s="1"/>
  <c r="H46" s="1"/>
  <c r="D47"/>
  <c r="F47" s="1"/>
  <c r="H47" s="1"/>
  <c r="D48"/>
  <c r="F48" s="1"/>
  <c r="H48" s="1"/>
  <c r="D49"/>
  <c r="F49" s="1"/>
  <c r="H49" s="1"/>
  <c r="D50"/>
  <c r="F50" s="1"/>
  <c r="H50" s="1"/>
  <c r="D51"/>
  <c r="F51" s="1"/>
  <c r="H51" s="1"/>
  <c r="D56"/>
  <c r="F56" s="1"/>
  <c r="H56" s="1"/>
  <c r="J56" s="1"/>
  <c r="D57"/>
  <c r="F57" s="1"/>
  <c r="H57" s="1"/>
  <c r="J57" s="1"/>
  <c r="B58"/>
  <c r="C58"/>
  <c r="D59"/>
  <c r="F59" s="1"/>
  <c r="H59" s="1"/>
  <c r="J59" s="1"/>
  <c r="D60"/>
  <c r="F60" s="1"/>
  <c r="H60" s="1"/>
  <c r="J60" s="1"/>
  <c r="C61"/>
  <c r="D61" s="1"/>
  <c r="F61" s="1"/>
  <c r="H61" s="1"/>
  <c r="C69"/>
  <c r="C68"/>
  <c r="D69"/>
  <c r="F69" s="1"/>
  <c r="H69" s="1"/>
  <c r="D70"/>
  <c r="F70" s="1"/>
  <c r="H70" s="1"/>
  <c r="D71"/>
  <c r="F71" s="1"/>
  <c r="H71" s="1"/>
  <c r="D72"/>
  <c r="F72" s="1"/>
  <c r="H72" s="1"/>
  <c r="D73"/>
  <c r="F73" s="1"/>
  <c r="H73" s="1"/>
  <c r="D74"/>
  <c r="F74" s="1"/>
  <c r="H74" s="1"/>
  <c r="D75"/>
  <c r="F75" s="1"/>
  <c r="H75" s="1"/>
  <c r="D76"/>
  <c r="F76" s="1"/>
  <c r="H76" s="1"/>
  <c r="D77"/>
  <c r="F77" s="1"/>
  <c r="H77" s="1"/>
  <c r="D78"/>
  <c r="F78" s="1"/>
  <c r="H78" s="1"/>
  <c r="D79"/>
  <c r="F79" s="1"/>
  <c r="H79" s="1"/>
  <c r="D80"/>
  <c r="F80" s="1"/>
  <c r="H80" s="1"/>
  <c r="D81"/>
  <c r="F81" s="1"/>
  <c r="H81" s="1"/>
  <c r="D82"/>
  <c r="F82" s="1"/>
  <c r="H82" s="1"/>
  <c r="D83"/>
  <c r="F83" s="1"/>
  <c r="H83" s="1"/>
  <c r="C106"/>
  <c r="B106"/>
  <c r="D92" l="1"/>
  <c r="F92" s="1"/>
  <c r="H92" s="1"/>
  <c r="J92" s="1"/>
  <c r="D87"/>
  <c r="F87" s="1"/>
  <c r="H87" s="1"/>
  <c r="J87" s="1"/>
  <c r="D31"/>
  <c r="F31" s="1"/>
  <c r="H31" s="1"/>
  <c r="J31" s="1"/>
  <c r="J61"/>
  <c r="I106"/>
  <c r="G106"/>
  <c r="F89"/>
  <c r="E106"/>
  <c r="D58"/>
  <c r="F58" s="1"/>
  <c r="H58" s="1"/>
  <c r="J58" s="1"/>
  <c r="D85"/>
  <c r="F85" s="1"/>
  <c r="H85" s="1"/>
  <c r="J85" s="1"/>
  <c r="D68"/>
  <c r="F68" s="1"/>
  <c r="H68" s="1"/>
  <c r="F10"/>
  <c r="F106" l="1"/>
  <c r="H10"/>
  <c r="J10" s="1"/>
  <c r="J106" s="1"/>
  <c r="D106"/>
  <c r="H106" l="1"/>
</calcChain>
</file>

<file path=xl/sharedStrings.xml><?xml version="1.0" encoding="utf-8"?>
<sst xmlns="http://schemas.openxmlformats.org/spreadsheetml/2006/main" count="110" uniqueCount="52">
  <si>
    <t>Наименование</t>
  </si>
  <si>
    <t>Рыбинский муниципальный район</t>
  </si>
  <si>
    <t>Ростовский муниципальный район</t>
  </si>
  <si>
    <t>Угличский муниципальный район</t>
  </si>
  <si>
    <t>Тутаевский муниципальный район</t>
  </si>
  <si>
    <t>Большесельский муниципальный район</t>
  </si>
  <si>
    <t>Борисоглебский муниципальный район</t>
  </si>
  <si>
    <t>Брейтовский муниципальный район</t>
  </si>
  <si>
    <t>Гаврилов-Ямский муниципальный район</t>
  </si>
  <si>
    <t>Даниловский муниципальный район</t>
  </si>
  <si>
    <t>Любимский муниципальный район</t>
  </si>
  <si>
    <t>Некоузский муниципальный район</t>
  </si>
  <si>
    <t>Некрасовский муниципальный район</t>
  </si>
  <si>
    <t>Первомайский муниципальный район</t>
  </si>
  <si>
    <t>Переславский муниципальный район</t>
  </si>
  <si>
    <t>Пошехонский муниципальный район</t>
  </si>
  <si>
    <t>Ярославский муниципальный район</t>
  </si>
  <si>
    <t>Мышкинский муниципальный район</t>
  </si>
  <si>
    <t>городской округ г. Ярославль</t>
  </si>
  <si>
    <t>городской округ г. Переславль-Залесский</t>
  </si>
  <si>
    <t>от ________________ №  ____</t>
  </si>
  <si>
    <t>городской округ г. Рыбинск</t>
  </si>
  <si>
    <t>к Закону Ярославской области</t>
  </si>
  <si>
    <t>РАСПРЕДЕЛЕНИЕ</t>
  </si>
  <si>
    <t xml:space="preserve">на 2010 год </t>
  </si>
  <si>
    <t>2010 год                (тыс. руб.)</t>
  </si>
  <si>
    <t xml:space="preserve">ВСЕГО </t>
  </si>
  <si>
    <t>субсидий бюджетам муниципальных районов                          (городских округов) Ярославской области за счет средств федерального бюджета и средств областного бюджета                                                   в части софинансирования с федеральным бюджетом</t>
  </si>
  <si>
    <t xml:space="preserve">уточнение </t>
  </si>
  <si>
    <t>Подпрограмма "Обеспечение жильем молодых семей"</t>
  </si>
  <si>
    <t>2. Субсидия на реализацию подпрограммы "Обеспечение жильем молодых семей" федеральной целевой программы "Жилище" на 2002-2010 годы</t>
  </si>
  <si>
    <t>3. Субсидия на обеспечение мероприятий по капитальному ремонту многоквартирных домов за счет средств, поступивших в областной бюджет от государственной корпорации Фонд содействия реформированию жилищно-коммунального хозяйства</t>
  </si>
  <si>
    <t>4. Субсидия на обеспечение мероприятий по капитальному ремонту многоквартирных домов за счет средств областного бюджета</t>
  </si>
  <si>
    <t>5. Субсидия на закупку автотранспортных средств и коммунальной техники</t>
  </si>
  <si>
    <t>6. Субсидия на проведение мероприятий по развитию газификации и водоснабжения  в сельской местности в рамках федеральной целевой программы "Социальное развитие села до 2012 года"</t>
  </si>
  <si>
    <t>7. Субсидия на проведение мероприятий по улучшению жилищных условий граждан Российской Федерации, проживающих в сельской местности,  в рамках  федеральной целевой программы "Социальное развитие села до 2012 года"</t>
  </si>
  <si>
    <t>8. Субсидия на реализацию дополнительных мероприятий, направленных на  снижение напряженности на рынке труда субъектов Российской Федерации</t>
  </si>
  <si>
    <t>9. Субсидия на строительство и реконструкцию автомобильных дорог г. Ярославля и искусственных сооружений на них, осуществляемые в рамках реализации подпрограммы "Автомобильные дороги" федеральной целевой программы "Развитие транспортной системы России (2010-2015 годы)"</t>
  </si>
  <si>
    <t>10. Субсидия на ремонт и капитальный ремонт улично-дорожной сети г. Ярославля</t>
  </si>
  <si>
    <t xml:space="preserve">11. Субсидия на бюджетные инвестиции в объекты капитального строительства собственности муниципальных образований в рамках  федеральной целевой программы "Развитие физической культуры и спорта в Российской Федерации на 2006-2015 годы" </t>
  </si>
  <si>
    <t>12. Субсидия на бюджетные инвестиции в объекты капитального строительства собственности муниципальных образований на переселение граждан из жилищного фонда, признанного непригодным для проживания, и (или) жилищного фонда с высоким уровнем износа (более 70 процентов) в рамках федеральной целевой программы "Жилище" на 2002-2010 годы</t>
  </si>
  <si>
    <t>13. Субсидия на обеспечение мероприятий по переселению граждан из аварийного жилищного фонда за счет средств, поступивших  от государственной корпорации Фонд содействия реформированию жилищно-коммунального хозяйства</t>
  </si>
  <si>
    <t>14. 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Фонд содействия реформированию жилищно-коммунального хозяйства</t>
  </si>
  <si>
    <t>1. Субсидия на осуществление капитального ремонта гидротехнических сооружений, находящихся в собственности Ярославской области, муниципальной собственности, и безхозяйных гидротехнических сооружений</t>
  </si>
  <si>
    <t>уточнение июня</t>
  </si>
  <si>
    <t xml:space="preserve"> 15. Субсидия на строительство и реконструкцию автомобильных дорог г. Ярославля и искусственных сооружений на них, осуществляемые в рамках реализации подпрограммы "Автомобильные дороги" федеральной целевой программы "Модернизация транспортной системы России (2002-2010 годы)"</t>
  </si>
  <si>
    <t>16.Субсидия на обеспечение автомобильными дорогами новых микрорайонов</t>
  </si>
  <si>
    <t>уточнение</t>
  </si>
  <si>
    <t xml:space="preserve">17.Субсидия на реализацию экспериментального проекта по совершенствованию организации питания обучающихся в государственных общеобразовательных учреждениях субъектов РФ и муниципальных общеобразовательных учреждениях </t>
  </si>
  <si>
    <t>уточнение октябрь</t>
  </si>
  <si>
    <t>18. Субсидии на государственную поддержку малого и среднего предпринимательства, включая крестьянские (фермерские) хозяйства</t>
  </si>
  <si>
    <t>Приложение 8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</si>
</sst>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0">
    <font>
      <sz val="10"/>
      <name val="Times New Roman"/>
      <charset val="204"/>
    </font>
    <font>
      <sz val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B0F0"/>
      <name val="Times New Roman"/>
      <family val="1"/>
      <charset val="204"/>
    </font>
    <font>
      <b/>
      <sz val="12"/>
      <name val="Times New Roman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4">
    <xf numFmtId="0" fontId="0" fillId="0" borderId="0" xfId="0"/>
    <xf numFmtId="0" fontId="3" fillId="0" borderId="0" xfId="0" applyFont="1" applyFill="1"/>
    <xf numFmtId="0" fontId="2" fillId="0" borderId="1" xfId="0" applyFont="1" applyFill="1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/>
    <xf numFmtId="0" fontId="4" fillId="0" borderId="3" xfId="0" applyFont="1" applyFill="1" applyBorder="1" applyAlignment="1">
      <alignment horizontal="center"/>
    </xf>
    <xf numFmtId="164" fontId="2" fillId="0" borderId="1" xfId="1" applyNumberFormat="1" applyFont="1" applyFill="1" applyBorder="1" applyAlignment="1"/>
    <xf numFmtId="0" fontId="3" fillId="0" borderId="1" xfId="0" applyFont="1" applyFill="1" applyBorder="1"/>
    <xf numFmtId="0" fontId="2" fillId="0" borderId="1" xfId="0" applyFont="1" applyFill="1" applyBorder="1" applyAlignment="1"/>
    <xf numFmtId="0" fontId="5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wrapText="1"/>
    </xf>
    <xf numFmtId="0" fontId="2" fillId="0" borderId="0" xfId="0" applyFont="1" applyFill="1" applyAlignment="1">
      <alignment horizontal="center"/>
    </xf>
    <xf numFmtId="1" fontId="5" fillId="0" borderId="1" xfId="1" applyNumberFormat="1" applyFont="1" applyFill="1" applyBorder="1" applyAlignment="1">
      <alignment horizontal="center" wrapText="1"/>
    </xf>
    <xf numFmtId="1" fontId="2" fillId="0" borderId="1" xfId="1" applyNumberFormat="1" applyFont="1" applyFill="1" applyBorder="1" applyAlignment="1">
      <alignment horizontal="center"/>
    </xf>
    <xf numFmtId="1" fontId="5" fillId="0" borderId="1" xfId="0" applyNumberFormat="1" applyFont="1" applyFill="1" applyBorder="1" applyAlignment="1">
      <alignment horizontal="center" wrapText="1"/>
    </xf>
    <xf numFmtId="1" fontId="2" fillId="0" borderId="1" xfId="0" applyNumberFormat="1" applyFont="1" applyFill="1" applyBorder="1" applyAlignment="1">
      <alignment horizontal="center"/>
    </xf>
    <xf numFmtId="1" fontId="6" fillId="0" borderId="1" xfId="0" applyNumberFormat="1" applyFont="1" applyFill="1" applyBorder="1" applyAlignment="1">
      <alignment horizontal="center" wrapText="1"/>
    </xf>
    <xf numFmtId="1" fontId="6" fillId="0" borderId="1" xfId="0" applyNumberFormat="1" applyFont="1" applyFill="1" applyBorder="1" applyAlignment="1">
      <alignment horizontal="center"/>
    </xf>
    <xf numFmtId="1" fontId="6" fillId="0" borderId="1" xfId="1" applyNumberFormat="1" applyFont="1" applyFill="1" applyBorder="1" applyAlignment="1">
      <alignment horizontal="center"/>
    </xf>
    <xf numFmtId="1" fontId="3" fillId="0" borderId="1" xfId="0" applyNumberFormat="1" applyFont="1" applyFill="1" applyBorder="1"/>
    <xf numFmtId="1" fontId="2" fillId="0" borderId="1" xfId="1" applyNumberFormat="1" applyFont="1" applyFill="1" applyBorder="1" applyAlignment="1"/>
    <xf numFmtId="1" fontId="7" fillId="0" borderId="1" xfId="1" applyNumberFormat="1" applyFont="1" applyFill="1" applyBorder="1" applyAlignment="1">
      <alignment horizontal="center"/>
    </xf>
    <xf numFmtId="0" fontId="2" fillId="0" borderId="4" xfId="0" applyFont="1" applyFill="1" applyBorder="1" applyAlignment="1"/>
    <xf numFmtId="0" fontId="2" fillId="0" borderId="2" xfId="0" applyFont="1" applyFill="1" applyBorder="1" applyAlignment="1"/>
    <xf numFmtId="164" fontId="2" fillId="0" borderId="1" xfId="1" applyNumberFormat="1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 wrapText="1"/>
    </xf>
    <xf numFmtId="3" fontId="6" fillId="0" borderId="1" xfId="0" applyNumberFormat="1" applyFont="1" applyFill="1" applyBorder="1" applyAlignment="1">
      <alignment horizontal="center" wrapText="1"/>
    </xf>
    <xf numFmtId="164" fontId="6" fillId="0" borderId="1" xfId="1" applyNumberFormat="1" applyFont="1" applyFill="1" applyBorder="1" applyAlignment="1">
      <alignment horizontal="center" wrapText="1"/>
    </xf>
    <xf numFmtId="0" fontId="6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left" wrapText="1"/>
    </xf>
    <xf numFmtId="165" fontId="6" fillId="0" borderId="1" xfId="1" applyNumberFormat="1" applyFont="1" applyFill="1" applyBorder="1" applyAlignment="1">
      <alignment horizontal="right"/>
    </xf>
    <xf numFmtId="165" fontId="2" fillId="0" borderId="1" xfId="1" applyNumberFormat="1" applyFont="1" applyFill="1" applyBorder="1" applyAlignment="1">
      <alignment horizontal="right"/>
    </xf>
    <xf numFmtId="0" fontId="6" fillId="0" borderId="1" xfId="0" applyFont="1" applyFill="1" applyBorder="1" applyAlignment="1">
      <alignment horizontal="left" wrapText="1"/>
    </xf>
    <xf numFmtId="164" fontId="5" fillId="0" borderId="1" xfId="1" applyNumberFormat="1" applyFont="1" applyFill="1" applyBorder="1" applyAlignment="1">
      <alignment horizontal="right" wrapText="1"/>
    </xf>
    <xf numFmtId="164" fontId="2" fillId="0" borderId="1" xfId="1" applyNumberFormat="1" applyFont="1" applyFill="1" applyBorder="1" applyAlignment="1">
      <alignment horizontal="right"/>
    </xf>
    <xf numFmtId="1" fontId="5" fillId="0" borderId="1" xfId="0" applyNumberFormat="1" applyFont="1" applyFill="1" applyBorder="1" applyAlignment="1">
      <alignment horizontal="right" wrapText="1"/>
    </xf>
    <xf numFmtId="164" fontId="7" fillId="0" borderId="1" xfId="1" applyNumberFormat="1" applyFont="1" applyFill="1" applyBorder="1" applyAlignment="1">
      <alignment horizontal="right" wrapText="1"/>
    </xf>
    <xf numFmtId="164" fontId="6" fillId="0" borderId="1" xfId="1" applyNumberFormat="1" applyFont="1" applyFill="1" applyBorder="1" applyAlignment="1">
      <alignment horizontal="right" wrapText="1"/>
    </xf>
    <xf numFmtId="164" fontId="6" fillId="0" borderId="1" xfId="1" applyNumberFormat="1" applyFont="1" applyFill="1" applyBorder="1" applyAlignment="1">
      <alignment horizontal="left" wrapText="1"/>
    </xf>
    <xf numFmtId="1" fontId="3" fillId="0" borderId="0" xfId="0" applyNumberFormat="1" applyFont="1" applyFill="1"/>
    <xf numFmtId="1" fontId="2" fillId="0" borderId="1" xfId="0" applyNumberFormat="1" applyFont="1" applyFill="1" applyBorder="1" applyAlignment="1">
      <alignment horizontal="center" vertical="center" wrapText="1"/>
    </xf>
    <xf numFmtId="1" fontId="5" fillId="0" borderId="1" xfId="1" applyNumberFormat="1" applyFont="1" applyFill="1" applyBorder="1" applyAlignment="1">
      <alignment horizontal="right" wrapText="1"/>
    </xf>
    <xf numFmtId="1" fontId="2" fillId="0" borderId="1" xfId="1" applyNumberFormat="1" applyFont="1" applyFill="1" applyBorder="1" applyAlignment="1">
      <alignment horizontal="right"/>
    </xf>
    <xf numFmtId="1" fontId="7" fillId="0" borderId="1" xfId="1" applyNumberFormat="1" applyFont="1" applyFill="1" applyBorder="1" applyAlignment="1">
      <alignment horizontal="right" wrapText="1"/>
    </xf>
    <xf numFmtId="1" fontId="6" fillId="0" borderId="1" xfId="1" applyNumberFormat="1" applyFont="1" applyFill="1" applyBorder="1" applyAlignment="1">
      <alignment horizontal="right" wrapText="1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right" wrapText="1"/>
    </xf>
    <xf numFmtId="0" fontId="8" fillId="0" borderId="0" xfId="0" applyFont="1" applyFill="1"/>
    <xf numFmtId="0" fontId="9" fillId="0" borderId="1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wrapText="1"/>
    </xf>
    <xf numFmtId="3" fontId="3" fillId="0" borderId="0" xfId="0" applyNumberFormat="1" applyFont="1" applyFill="1"/>
    <xf numFmtId="3" fontId="2" fillId="0" borderId="1" xfId="0" applyNumberFormat="1" applyFont="1" applyFill="1" applyBorder="1" applyAlignment="1">
      <alignment horizontal="center" vertical="center" wrapText="1"/>
    </xf>
    <xf numFmtId="3" fontId="5" fillId="0" borderId="1" xfId="1" applyNumberFormat="1" applyFont="1" applyFill="1" applyBorder="1" applyAlignment="1">
      <alignment horizontal="right" wrapText="1"/>
    </xf>
    <xf numFmtId="3" fontId="2" fillId="0" borderId="1" xfId="1" applyNumberFormat="1" applyFont="1" applyFill="1" applyBorder="1" applyAlignment="1">
      <alignment horizontal="right"/>
    </xf>
    <xf numFmtId="3" fontId="7" fillId="0" borderId="1" xfId="1" applyNumberFormat="1" applyFont="1" applyFill="1" applyBorder="1" applyAlignment="1">
      <alignment horizontal="right" wrapText="1"/>
    </xf>
    <xf numFmtId="3" fontId="5" fillId="0" borderId="1" xfId="0" applyNumberFormat="1" applyFont="1" applyFill="1" applyBorder="1" applyAlignment="1">
      <alignment horizontal="right" wrapText="1"/>
    </xf>
    <xf numFmtId="3" fontId="6" fillId="0" borderId="1" xfId="1" applyNumberFormat="1" applyFont="1" applyFill="1" applyBorder="1" applyAlignment="1">
      <alignment horizontal="right" wrapText="1"/>
    </xf>
    <xf numFmtId="3" fontId="7" fillId="0" borderId="1" xfId="0" applyNumberFormat="1" applyFont="1" applyFill="1" applyBorder="1" applyAlignment="1">
      <alignment horizontal="right" wrapText="1"/>
    </xf>
    <xf numFmtId="0" fontId="5" fillId="0" borderId="1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6"/>
  <sheetViews>
    <sheetView tabSelected="1" view="pageBreakPreview" zoomScaleSheetLayoutView="100" workbookViewId="0">
      <selection activeCell="A3" sqref="A3:J3"/>
    </sheetView>
  </sheetViews>
  <sheetFormatPr defaultColWidth="9.1640625" defaultRowHeight="15.75" outlineLevelRow="2"/>
  <cols>
    <col min="1" max="1" width="64.5" style="1" bestFit="1" customWidth="1"/>
    <col min="2" max="2" width="12.83203125" style="12" hidden="1" customWidth="1"/>
    <col min="3" max="3" width="13" style="1" hidden="1" customWidth="1"/>
    <col min="4" max="4" width="14.5" style="1" hidden="1" customWidth="1"/>
    <col min="5" max="5" width="13" style="40" hidden="1" customWidth="1"/>
    <col min="6" max="6" width="14.5" style="1" hidden="1" customWidth="1"/>
    <col min="7" max="7" width="13" style="1" hidden="1" customWidth="1"/>
    <col min="8" max="8" width="14.5" style="1" hidden="1" customWidth="1"/>
    <col min="9" max="9" width="14.5" style="51" hidden="1" customWidth="1"/>
    <col min="10" max="10" width="14.5" style="1" customWidth="1"/>
    <col min="11" max="16384" width="9.1640625" style="1"/>
  </cols>
  <sheetData>
    <row r="1" spans="1:10">
      <c r="A1" s="61" t="s">
        <v>51</v>
      </c>
      <c r="B1" s="61"/>
      <c r="C1" s="61"/>
      <c r="D1" s="61"/>
      <c r="E1" s="61"/>
      <c r="F1" s="61"/>
      <c r="G1" s="61"/>
      <c r="H1" s="61"/>
      <c r="I1" s="61"/>
      <c r="J1" s="61"/>
    </row>
    <row r="2" spans="1:10">
      <c r="A2" s="61" t="s">
        <v>22</v>
      </c>
      <c r="B2" s="61"/>
      <c r="C2" s="61"/>
      <c r="D2" s="61"/>
      <c r="E2" s="61"/>
      <c r="F2" s="61"/>
      <c r="G2" s="61"/>
      <c r="H2" s="61"/>
      <c r="I2" s="61"/>
      <c r="J2" s="61"/>
    </row>
    <row r="3" spans="1:10">
      <c r="A3" s="61" t="s">
        <v>20</v>
      </c>
      <c r="B3" s="61"/>
      <c r="C3" s="61"/>
      <c r="D3" s="61"/>
      <c r="E3" s="61"/>
      <c r="F3" s="61"/>
      <c r="G3" s="61"/>
      <c r="H3" s="61"/>
      <c r="I3" s="61"/>
      <c r="J3" s="61"/>
    </row>
    <row r="5" spans="1:10" ht="18.75">
      <c r="A5" s="62" t="s">
        <v>23</v>
      </c>
      <c r="B5" s="62"/>
      <c r="C5" s="62"/>
      <c r="D5" s="62"/>
      <c r="E5" s="62"/>
      <c r="F5" s="62"/>
      <c r="G5" s="62"/>
      <c r="H5" s="62"/>
      <c r="I5" s="62"/>
      <c r="J5" s="62"/>
    </row>
    <row r="6" spans="1:10" ht="72" customHeight="1">
      <c r="A6" s="63" t="s">
        <v>27</v>
      </c>
      <c r="B6" s="63"/>
      <c r="C6" s="63"/>
      <c r="D6" s="63"/>
      <c r="E6" s="63"/>
      <c r="F6" s="63"/>
      <c r="G6" s="63"/>
      <c r="H6" s="63"/>
      <c r="I6" s="63"/>
      <c r="J6" s="63"/>
    </row>
    <row r="7" spans="1:10" ht="18.75">
      <c r="A7" s="60" t="s">
        <v>24</v>
      </c>
      <c r="B7" s="60"/>
      <c r="C7" s="60"/>
      <c r="D7" s="60"/>
      <c r="E7" s="60"/>
      <c r="F7" s="60"/>
      <c r="G7" s="60"/>
      <c r="H7" s="60"/>
      <c r="I7" s="60"/>
      <c r="J7" s="60"/>
    </row>
    <row r="8" spans="1:10" ht="18.75">
      <c r="A8" s="6"/>
      <c r="B8" s="6"/>
    </row>
    <row r="9" spans="1:10" ht="31.5">
      <c r="A9" s="4" t="s">
        <v>0</v>
      </c>
      <c r="B9" s="3" t="s">
        <v>25</v>
      </c>
      <c r="C9" s="3" t="s">
        <v>28</v>
      </c>
      <c r="D9" s="3" t="s">
        <v>25</v>
      </c>
      <c r="E9" s="41" t="s">
        <v>44</v>
      </c>
      <c r="F9" s="3" t="s">
        <v>25</v>
      </c>
      <c r="G9" s="3" t="s">
        <v>47</v>
      </c>
      <c r="H9" s="3" t="s">
        <v>25</v>
      </c>
      <c r="I9" s="52" t="s">
        <v>49</v>
      </c>
      <c r="J9" s="3" t="s">
        <v>25</v>
      </c>
    </row>
    <row r="10" spans="1:10" ht="90.75" hidden="1" customHeight="1">
      <c r="A10" s="39" t="s">
        <v>43</v>
      </c>
      <c r="B10" s="13">
        <f>SUM(B14:B22)</f>
        <v>9467</v>
      </c>
      <c r="C10" s="13">
        <f>SUM(C14:C30)</f>
        <v>-793</v>
      </c>
      <c r="D10" s="34">
        <f>B10+C10</f>
        <v>8674</v>
      </c>
      <c r="E10" s="42">
        <f>SUM(E14:E30)</f>
        <v>0</v>
      </c>
      <c r="F10" s="34">
        <f>D10+E10</f>
        <v>8674</v>
      </c>
      <c r="G10" s="42">
        <f>SUM(G14:G30)</f>
        <v>0</v>
      </c>
      <c r="H10" s="34">
        <f>F10+G10</f>
        <v>8674</v>
      </c>
      <c r="I10" s="53">
        <f>SUM(I14:I30)</f>
        <v>0</v>
      </c>
      <c r="J10" s="34">
        <f>H10+I10</f>
        <v>8674</v>
      </c>
    </row>
    <row r="11" spans="1:10" hidden="1" outlineLevel="1">
      <c r="A11" s="2" t="s">
        <v>18</v>
      </c>
      <c r="B11" s="14"/>
      <c r="C11" s="8"/>
      <c r="D11" s="35">
        <f>B11+C11</f>
        <v>0</v>
      </c>
      <c r="E11" s="43"/>
      <c r="F11" s="35"/>
      <c r="G11" s="35"/>
      <c r="H11" s="35"/>
      <c r="I11" s="54"/>
      <c r="J11" s="35"/>
    </row>
    <row r="12" spans="1:10" hidden="1" outlineLevel="1">
      <c r="A12" s="2" t="s">
        <v>21</v>
      </c>
      <c r="B12" s="14"/>
      <c r="C12" s="8"/>
      <c r="D12" s="35">
        <f>B12+C12</f>
        <v>0</v>
      </c>
      <c r="E12" s="43"/>
      <c r="F12" s="35"/>
      <c r="G12" s="35"/>
      <c r="H12" s="35"/>
      <c r="I12" s="54"/>
      <c r="J12" s="35"/>
    </row>
    <row r="13" spans="1:10" hidden="1" outlineLevel="1">
      <c r="A13" s="2" t="s">
        <v>1</v>
      </c>
      <c r="B13" s="14"/>
      <c r="C13" s="8"/>
      <c r="D13" s="35">
        <f>B13+C13</f>
        <v>0</v>
      </c>
      <c r="E13" s="43"/>
      <c r="F13" s="35"/>
      <c r="G13" s="35"/>
      <c r="H13" s="35"/>
      <c r="I13" s="54"/>
      <c r="J13" s="35"/>
    </row>
    <row r="14" spans="1:10" hidden="1">
      <c r="A14" s="2" t="s">
        <v>2</v>
      </c>
      <c r="B14" s="14">
        <v>1647</v>
      </c>
      <c r="C14" s="14">
        <v>-1647</v>
      </c>
      <c r="D14" s="35">
        <f>B14+C14</f>
        <v>0</v>
      </c>
      <c r="E14" s="43"/>
      <c r="F14" s="35"/>
      <c r="G14" s="35"/>
      <c r="H14" s="35"/>
      <c r="I14" s="54"/>
      <c r="J14" s="35"/>
    </row>
    <row r="15" spans="1:10" hidden="1" outlineLevel="1">
      <c r="A15" s="2" t="s">
        <v>19</v>
      </c>
      <c r="B15" s="14"/>
      <c r="C15" s="14"/>
      <c r="D15" s="35">
        <f t="shared" ref="D15:D30" si="0">B15+C15</f>
        <v>0</v>
      </c>
      <c r="E15" s="43"/>
      <c r="F15" s="35"/>
      <c r="G15" s="35"/>
      <c r="H15" s="35"/>
      <c r="I15" s="54"/>
      <c r="J15" s="35"/>
    </row>
    <row r="16" spans="1:10" hidden="1" outlineLevel="1">
      <c r="A16" s="2" t="s">
        <v>3</v>
      </c>
      <c r="B16" s="14"/>
      <c r="C16" s="14"/>
      <c r="D16" s="35">
        <f t="shared" si="0"/>
        <v>0</v>
      </c>
      <c r="E16" s="43"/>
      <c r="F16" s="35"/>
      <c r="G16" s="35"/>
      <c r="H16" s="35"/>
      <c r="I16" s="54"/>
      <c r="J16" s="35"/>
    </row>
    <row r="17" spans="1:10" hidden="1" outlineLevel="1">
      <c r="A17" s="2" t="s">
        <v>4</v>
      </c>
      <c r="B17" s="14"/>
      <c r="C17" s="14"/>
      <c r="D17" s="35">
        <f t="shared" si="0"/>
        <v>0</v>
      </c>
      <c r="E17" s="43"/>
      <c r="F17" s="35"/>
      <c r="G17" s="35"/>
      <c r="H17" s="35"/>
      <c r="I17" s="54"/>
      <c r="J17" s="35"/>
    </row>
    <row r="18" spans="1:10" hidden="1" outlineLevel="1">
      <c r="A18" s="2" t="s">
        <v>5</v>
      </c>
      <c r="B18" s="14"/>
      <c r="C18" s="14"/>
      <c r="D18" s="35">
        <f t="shared" si="0"/>
        <v>0</v>
      </c>
      <c r="E18" s="43"/>
      <c r="F18" s="35"/>
      <c r="G18" s="35"/>
      <c r="H18" s="35"/>
      <c r="I18" s="54"/>
      <c r="J18" s="35"/>
    </row>
    <row r="19" spans="1:10" hidden="1" outlineLevel="1">
      <c r="A19" s="2" t="s">
        <v>6</v>
      </c>
      <c r="B19" s="14"/>
      <c r="C19" s="14"/>
      <c r="D19" s="35">
        <f t="shared" si="0"/>
        <v>0</v>
      </c>
      <c r="E19" s="43"/>
      <c r="F19" s="35"/>
      <c r="G19" s="35"/>
      <c r="H19" s="35"/>
      <c r="I19" s="54"/>
      <c r="J19" s="35"/>
    </row>
    <row r="20" spans="1:10" hidden="1" outlineLevel="1">
      <c r="A20" s="2" t="s">
        <v>7</v>
      </c>
      <c r="B20" s="14"/>
      <c r="C20" s="14"/>
      <c r="D20" s="35">
        <f t="shared" si="0"/>
        <v>0</v>
      </c>
      <c r="E20" s="43"/>
      <c r="F20" s="35"/>
      <c r="G20" s="35"/>
      <c r="H20" s="35"/>
      <c r="I20" s="54"/>
      <c r="J20" s="35"/>
    </row>
    <row r="21" spans="1:10" ht="5.25" hidden="1" customHeight="1">
      <c r="A21" s="2" t="s">
        <v>8</v>
      </c>
      <c r="B21" s="14">
        <v>7218</v>
      </c>
      <c r="C21" s="14">
        <v>-7218</v>
      </c>
      <c r="D21" s="35">
        <f t="shared" si="0"/>
        <v>0</v>
      </c>
      <c r="E21" s="43"/>
      <c r="F21" s="35"/>
      <c r="G21" s="35"/>
      <c r="H21" s="35"/>
      <c r="I21" s="54"/>
      <c r="J21" s="35"/>
    </row>
    <row r="22" spans="1:10" hidden="1">
      <c r="A22" s="2" t="s">
        <v>9</v>
      </c>
      <c r="B22" s="14">
        <v>602</v>
      </c>
      <c r="C22" s="14">
        <v>1648</v>
      </c>
      <c r="D22" s="37">
        <f t="shared" si="0"/>
        <v>2250</v>
      </c>
      <c r="E22" s="44"/>
      <c r="F22" s="37">
        <f t="shared" ref="F22:F86" si="1">D22+E22</f>
        <v>2250</v>
      </c>
      <c r="G22" s="37"/>
      <c r="H22" s="37">
        <f t="shared" ref="H22:H86" si="2">F22+G22</f>
        <v>2250</v>
      </c>
      <c r="I22" s="55"/>
      <c r="J22" s="37">
        <f t="shared" ref="J22:J86" si="3">H22+I22</f>
        <v>2250</v>
      </c>
    </row>
    <row r="23" spans="1:10" hidden="1" outlineLevel="2">
      <c r="A23" s="2" t="s">
        <v>10</v>
      </c>
      <c r="B23" s="14"/>
      <c r="C23" s="14"/>
      <c r="D23" s="35">
        <f t="shared" si="0"/>
        <v>0</v>
      </c>
      <c r="E23" s="43"/>
      <c r="F23" s="35">
        <f t="shared" si="1"/>
        <v>0</v>
      </c>
      <c r="G23" s="35"/>
      <c r="H23" s="35">
        <f t="shared" si="2"/>
        <v>0</v>
      </c>
      <c r="I23" s="54"/>
      <c r="J23" s="35">
        <f t="shared" si="3"/>
        <v>0</v>
      </c>
    </row>
    <row r="24" spans="1:10" hidden="1" outlineLevel="2">
      <c r="A24" s="2" t="s">
        <v>17</v>
      </c>
      <c r="B24" s="14"/>
      <c r="C24" s="14"/>
      <c r="D24" s="35">
        <f t="shared" si="0"/>
        <v>0</v>
      </c>
      <c r="E24" s="43"/>
      <c r="F24" s="35">
        <f t="shared" si="1"/>
        <v>0</v>
      </c>
      <c r="G24" s="35"/>
      <c r="H24" s="35">
        <f t="shared" si="2"/>
        <v>0</v>
      </c>
      <c r="I24" s="54"/>
      <c r="J24" s="35">
        <f t="shared" si="3"/>
        <v>0</v>
      </c>
    </row>
    <row r="25" spans="1:10" hidden="1" outlineLevel="2">
      <c r="A25" s="2" t="s">
        <v>11</v>
      </c>
      <c r="B25" s="14"/>
      <c r="C25" s="14"/>
      <c r="D25" s="35">
        <f t="shared" si="0"/>
        <v>0</v>
      </c>
      <c r="E25" s="43"/>
      <c r="F25" s="35">
        <f t="shared" si="1"/>
        <v>0</v>
      </c>
      <c r="G25" s="35"/>
      <c r="H25" s="35">
        <f t="shared" si="2"/>
        <v>0</v>
      </c>
      <c r="I25" s="54"/>
      <c r="J25" s="35">
        <f t="shared" si="3"/>
        <v>0</v>
      </c>
    </row>
    <row r="26" spans="1:10" hidden="1" outlineLevel="2">
      <c r="A26" s="2" t="s">
        <v>12</v>
      </c>
      <c r="B26" s="14"/>
      <c r="C26" s="14"/>
      <c r="D26" s="35">
        <f t="shared" si="0"/>
        <v>0</v>
      </c>
      <c r="E26" s="43"/>
      <c r="F26" s="35">
        <f t="shared" si="1"/>
        <v>0</v>
      </c>
      <c r="G26" s="35"/>
      <c r="H26" s="35">
        <f t="shared" si="2"/>
        <v>0</v>
      </c>
      <c r="I26" s="54"/>
      <c r="J26" s="35">
        <f t="shared" si="3"/>
        <v>0</v>
      </c>
    </row>
    <row r="27" spans="1:10" hidden="1" outlineLevel="2">
      <c r="A27" s="2" t="s">
        <v>13</v>
      </c>
      <c r="B27" s="14"/>
      <c r="C27" s="14"/>
      <c r="D27" s="35">
        <f t="shared" si="0"/>
        <v>0</v>
      </c>
      <c r="E27" s="43"/>
      <c r="F27" s="35">
        <f t="shared" si="1"/>
        <v>0</v>
      </c>
      <c r="G27" s="35"/>
      <c r="H27" s="35">
        <f t="shared" si="2"/>
        <v>0</v>
      </c>
      <c r="I27" s="54"/>
      <c r="J27" s="35">
        <f t="shared" si="3"/>
        <v>0</v>
      </c>
    </row>
    <row r="28" spans="1:10" hidden="1" outlineLevel="2">
      <c r="A28" s="2" t="s">
        <v>14</v>
      </c>
      <c r="B28" s="14"/>
      <c r="C28" s="14"/>
      <c r="D28" s="35">
        <f t="shared" si="0"/>
        <v>0</v>
      </c>
      <c r="E28" s="43"/>
      <c r="F28" s="35">
        <f t="shared" si="1"/>
        <v>0</v>
      </c>
      <c r="G28" s="35"/>
      <c r="H28" s="35">
        <f t="shared" si="2"/>
        <v>0</v>
      </c>
      <c r="I28" s="54"/>
      <c r="J28" s="35">
        <f t="shared" si="3"/>
        <v>0</v>
      </c>
    </row>
    <row r="29" spans="1:10" hidden="1" outlineLevel="2">
      <c r="A29" s="2" t="s">
        <v>15</v>
      </c>
      <c r="B29" s="14"/>
      <c r="C29" s="14"/>
      <c r="D29" s="35">
        <f t="shared" si="0"/>
        <v>0</v>
      </c>
      <c r="E29" s="43"/>
      <c r="F29" s="35">
        <f t="shared" si="1"/>
        <v>0</v>
      </c>
      <c r="G29" s="35"/>
      <c r="H29" s="35">
        <f t="shared" si="2"/>
        <v>0</v>
      </c>
      <c r="I29" s="54"/>
      <c r="J29" s="35">
        <f t="shared" si="3"/>
        <v>0</v>
      </c>
    </row>
    <row r="30" spans="1:10" hidden="1" outlineLevel="2">
      <c r="A30" s="2" t="s">
        <v>16</v>
      </c>
      <c r="B30" s="14"/>
      <c r="C30" s="14">
        <v>6424</v>
      </c>
      <c r="D30" s="37">
        <f t="shared" si="0"/>
        <v>6424</v>
      </c>
      <c r="E30" s="44"/>
      <c r="F30" s="37">
        <f t="shared" si="1"/>
        <v>6424</v>
      </c>
      <c r="G30" s="37"/>
      <c r="H30" s="37">
        <f t="shared" si="2"/>
        <v>6424</v>
      </c>
      <c r="I30" s="55"/>
      <c r="J30" s="37">
        <f t="shared" si="3"/>
        <v>6424</v>
      </c>
    </row>
    <row r="31" spans="1:10" ht="63" collapsed="1">
      <c r="A31" s="59" t="s">
        <v>30</v>
      </c>
      <c r="B31" s="15">
        <f>SUM(B38)</f>
        <v>0</v>
      </c>
      <c r="C31" s="15">
        <f>SUM(C38)</f>
        <v>553</v>
      </c>
      <c r="D31" s="34">
        <f>SUM(D38)</f>
        <v>553</v>
      </c>
      <c r="E31" s="42">
        <f>SUM(E38)</f>
        <v>0</v>
      </c>
      <c r="F31" s="34">
        <f t="shared" si="1"/>
        <v>553</v>
      </c>
      <c r="G31" s="42">
        <f>SUM(G38)</f>
        <v>0</v>
      </c>
      <c r="H31" s="34">
        <f t="shared" si="2"/>
        <v>553</v>
      </c>
      <c r="I31" s="53">
        <v>56573</v>
      </c>
      <c r="J31" s="34">
        <f t="shared" si="3"/>
        <v>57126</v>
      </c>
    </row>
    <row r="32" spans="1:10" hidden="1">
      <c r="A32" s="9" t="s">
        <v>18</v>
      </c>
      <c r="B32" s="16"/>
      <c r="C32" s="21">
        <v>68000</v>
      </c>
      <c r="D32" s="36">
        <f t="shared" ref="D32:D51" si="4">SUM(B32:C32)</f>
        <v>68000</v>
      </c>
      <c r="E32" s="36">
        <v>68000</v>
      </c>
      <c r="F32" s="36">
        <f t="shared" si="1"/>
        <v>136000</v>
      </c>
      <c r="G32" s="36">
        <v>68000</v>
      </c>
      <c r="H32" s="36">
        <f t="shared" si="2"/>
        <v>204000</v>
      </c>
      <c r="I32" s="56">
        <v>68000</v>
      </c>
      <c r="J32" s="36">
        <f t="shared" si="3"/>
        <v>272000</v>
      </c>
    </row>
    <row r="33" spans="1:10" hidden="1">
      <c r="A33" s="9" t="s">
        <v>21</v>
      </c>
      <c r="B33" s="16"/>
      <c r="C33" s="21">
        <v>6000</v>
      </c>
      <c r="D33" s="36">
        <f t="shared" si="4"/>
        <v>6000</v>
      </c>
      <c r="E33" s="36">
        <v>6000</v>
      </c>
      <c r="F33" s="36">
        <f t="shared" si="1"/>
        <v>12000</v>
      </c>
      <c r="G33" s="36">
        <v>6000</v>
      </c>
      <c r="H33" s="36">
        <f t="shared" si="2"/>
        <v>18000</v>
      </c>
      <c r="I33" s="56">
        <v>6000</v>
      </c>
      <c r="J33" s="36">
        <f t="shared" si="3"/>
        <v>24000</v>
      </c>
    </row>
    <row r="34" spans="1:10" hidden="1">
      <c r="A34" s="9" t="s">
        <v>1</v>
      </c>
      <c r="B34" s="16"/>
      <c r="C34" s="21">
        <v>400</v>
      </c>
      <c r="D34" s="36">
        <f t="shared" si="4"/>
        <v>400</v>
      </c>
      <c r="E34" s="36">
        <v>400</v>
      </c>
      <c r="F34" s="36">
        <f t="shared" si="1"/>
        <v>800</v>
      </c>
      <c r="G34" s="36">
        <v>400</v>
      </c>
      <c r="H34" s="36">
        <f t="shared" si="2"/>
        <v>1200</v>
      </c>
      <c r="I34" s="56">
        <v>400</v>
      </c>
      <c r="J34" s="36">
        <f t="shared" si="3"/>
        <v>1600</v>
      </c>
    </row>
    <row r="35" spans="1:10" hidden="1">
      <c r="A35" s="9" t="s">
        <v>2</v>
      </c>
      <c r="B35" s="16"/>
      <c r="C35" s="21">
        <v>575</v>
      </c>
      <c r="D35" s="36">
        <f t="shared" si="4"/>
        <v>575</v>
      </c>
      <c r="E35" s="36">
        <v>575</v>
      </c>
      <c r="F35" s="36">
        <f t="shared" si="1"/>
        <v>1150</v>
      </c>
      <c r="G35" s="36">
        <v>575</v>
      </c>
      <c r="H35" s="36">
        <f t="shared" si="2"/>
        <v>1725</v>
      </c>
      <c r="I35" s="56">
        <v>575</v>
      </c>
      <c r="J35" s="36">
        <f t="shared" si="3"/>
        <v>2300</v>
      </c>
    </row>
    <row r="36" spans="1:10" hidden="1">
      <c r="A36" s="9" t="s">
        <v>19</v>
      </c>
      <c r="B36" s="16"/>
      <c r="C36" s="21">
        <v>1850</v>
      </c>
      <c r="D36" s="36">
        <f t="shared" si="4"/>
        <v>1850</v>
      </c>
      <c r="E36" s="36">
        <v>1850</v>
      </c>
      <c r="F36" s="36">
        <f t="shared" si="1"/>
        <v>3700</v>
      </c>
      <c r="G36" s="36">
        <v>1850</v>
      </c>
      <c r="H36" s="36">
        <f t="shared" si="2"/>
        <v>5550</v>
      </c>
      <c r="I36" s="56">
        <v>1850</v>
      </c>
      <c r="J36" s="36">
        <f t="shared" si="3"/>
        <v>7400</v>
      </c>
    </row>
    <row r="37" spans="1:10" hidden="1">
      <c r="A37" s="9" t="s">
        <v>3</v>
      </c>
      <c r="B37" s="16"/>
      <c r="C37" s="21">
        <v>2400</v>
      </c>
      <c r="D37" s="36">
        <f t="shared" si="4"/>
        <v>2400</v>
      </c>
      <c r="E37" s="36">
        <v>2400</v>
      </c>
      <c r="F37" s="36">
        <f t="shared" si="1"/>
        <v>4800</v>
      </c>
      <c r="G37" s="36">
        <v>2400</v>
      </c>
      <c r="H37" s="36">
        <f t="shared" si="2"/>
        <v>7200</v>
      </c>
      <c r="I37" s="56">
        <v>2400</v>
      </c>
      <c r="J37" s="36">
        <f t="shared" si="3"/>
        <v>9600</v>
      </c>
    </row>
    <row r="38" spans="1:10" hidden="1">
      <c r="A38" s="9" t="s">
        <v>4</v>
      </c>
      <c r="B38" s="16">
        <v>0</v>
      </c>
      <c r="C38" s="22">
        <v>553</v>
      </c>
      <c r="D38" s="37">
        <f t="shared" si="4"/>
        <v>553</v>
      </c>
      <c r="E38" s="44"/>
      <c r="F38" s="37">
        <f t="shared" si="1"/>
        <v>553</v>
      </c>
      <c r="G38" s="37"/>
      <c r="H38" s="37">
        <f t="shared" si="2"/>
        <v>553</v>
      </c>
      <c r="I38" s="55"/>
      <c r="J38" s="37">
        <f t="shared" si="3"/>
        <v>553</v>
      </c>
    </row>
    <row r="39" spans="1:10" hidden="1">
      <c r="A39" s="9" t="s">
        <v>5</v>
      </c>
      <c r="B39" s="16"/>
      <c r="C39" s="21">
        <v>180</v>
      </c>
      <c r="D39" s="36">
        <f t="shared" si="4"/>
        <v>180</v>
      </c>
      <c r="E39" s="36">
        <v>180</v>
      </c>
      <c r="F39" s="36">
        <f t="shared" si="1"/>
        <v>360</v>
      </c>
      <c r="G39" s="36">
        <v>180</v>
      </c>
      <c r="H39" s="36">
        <f t="shared" si="2"/>
        <v>540</v>
      </c>
      <c r="I39" s="56">
        <v>180</v>
      </c>
      <c r="J39" s="36">
        <f t="shared" si="3"/>
        <v>720</v>
      </c>
    </row>
    <row r="40" spans="1:10" hidden="1">
      <c r="A40" s="9" t="s">
        <v>6</v>
      </c>
      <c r="B40" s="16"/>
      <c r="C40" s="21">
        <v>572</v>
      </c>
      <c r="D40" s="36">
        <f t="shared" si="4"/>
        <v>572</v>
      </c>
      <c r="E40" s="36">
        <v>572</v>
      </c>
      <c r="F40" s="36">
        <f t="shared" si="1"/>
        <v>1144</v>
      </c>
      <c r="G40" s="36">
        <v>572</v>
      </c>
      <c r="H40" s="36">
        <f t="shared" si="2"/>
        <v>1716</v>
      </c>
      <c r="I40" s="56">
        <v>572</v>
      </c>
      <c r="J40" s="36">
        <f t="shared" si="3"/>
        <v>2288</v>
      </c>
    </row>
    <row r="41" spans="1:10" hidden="1">
      <c r="A41" s="9" t="s">
        <v>7</v>
      </c>
      <c r="B41" s="16"/>
      <c r="C41" s="21">
        <v>225</v>
      </c>
      <c r="D41" s="36">
        <f t="shared" si="4"/>
        <v>225</v>
      </c>
      <c r="E41" s="36">
        <v>225</v>
      </c>
      <c r="F41" s="36">
        <f t="shared" si="1"/>
        <v>450</v>
      </c>
      <c r="G41" s="36">
        <v>225</v>
      </c>
      <c r="H41" s="36">
        <f t="shared" si="2"/>
        <v>675</v>
      </c>
      <c r="I41" s="56">
        <v>225</v>
      </c>
      <c r="J41" s="36">
        <f t="shared" si="3"/>
        <v>900</v>
      </c>
    </row>
    <row r="42" spans="1:10" hidden="1">
      <c r="A42" s="9" t="s">
        <v>8</v>
      </c>
      <c r="B42" s="16"/>
      <c r="C42" s="21">
        <v>730</v>
      </c>
      <c r="D42" s="36">
        <f t="shared" si="4"/>
        <v>730</v>
      </c>
      <c r="E42" s="36">
        <v>730</v>
      </c>
      <c r="F42" s="36">
        <f t="shared" si="1"/>
        <v>1460</v>
      </c>
      <c r="G42" s="36">
        <v>730</v>
      </c>
      <c r="H42" s="36">
        <f t="shared" si="2"/>
        <v>2190</v>
      </c>
      <c r="I42" s="56">
        <v>730</v>
      </c>
      <c r="J42" s="36">
        <f t="shared" si="3"/>
        <v>2920</v>
      </c>
    </row>
    <row r="43" spans="1:10" hidden="1">
      <c r="A43" s="9" t="s">
        <v>9</v>
      </c>
      <c r="B43" s="16"/>
      <c r="C43" s="21">
        <v>1540</v>
      </c>
      <c r="D43" s="36">
        <f t="shared" si="4"/>
        <v>1540</v>
      </c>
      <c r="E43" s="36">
        <v>1540</v>
      </c>
      <c r="F43" s="36">
        <f t="shared" si="1"/>
        <v>3080</v>
      </c>
      <c r="G43" s="36">
        <v>1540</v>
      </c>
      <c r="H43" s="36">
        <f t="shared" si="2"/>
        <v>4620</v>
      </c>
      <c r="I43" s="56">
        <v>1540</v>
      </c>
      <c r="J43" s="36">
        <f t="shared" si="3"/>
        <v>6160</v>
      </c>
    </row>
    <row r="44" spans="1:10" hidden="1">
      <c r="A44" s="9" t="s">
        <v>10</v>
      </c>
      <c r="B44" s="16"/>
      <c r="C44" s="21">
        <v>1440</v>
      </c>
      <c r="D44" s="36">
        <f t="shared" si="4"/>
        <v>1440</v>
      </c>
      <c r="E44" s="36">
        <v>1440</v>
      </c>
      <c r="F44" s="36">
        <f t="shared" si="1"/>
        <v>2880</v>
      </c>
      <c r="G44" s="36">
        <v>1440</v>
      </c>
      <c r="H44" s="36">
        <f t="shared" si="2"/>
        <v>4320</v>
      </c>
      <c r="I44" s="56">
        <v>1440</v>
      </c>
      <c r="J44" s="36">
        <f t="shared" si="3"/>
        <v>5760</v>
      </c>
    </row>
    <row r="45" spans="1:10" hidden="1">
      <c r="A45" s="9" t="s">
        <v>17</v>
      </c>
      <c r="B45" s="16"/>
      <c r="C45" s="21">
        <v>375</v>
      </c>
      <c r="D45" s="36">
        <f t="shared" si="4"/>
        <v>375</v>
      </c>
      <c r="E45" s="36">
        <v>375</v>
      </c>
      <c r="F45" s="36">
        <f t="shared" si="1"/>
        <v>750</v>
      </c>
      <c r="G45" s="36">
        <v>375</v>
      </c>
      <c r="H45" s="36">
        <f t="shared" si="2"/>
        <v>1125</v>
      </c>
      <c r="I45" s="56">
        <v>375</v>
      </c>
      <c r="J45" s="36">
        <f t="shared" si="3"/>
        <v>1500</v>
      </c>
    </row>
    <row r="46" spans="1:10" hidden="1">
      <c r="A46" s="9" t="s">
        <v>11</v>
      </c>
      <c r="B46" s="16"/>
      <c r="C46" s="21">
        <v>220</v>
      </c>
      <c r="D46" s="36">
        <f t="shared" si="4"/>
        <v>220</v>
      </c>
      <c r="E46" s="36">
        <v>220</v>
      </c>
      <c r="F46" s="36">
        <f t="shared" si="1"/>
        <v>440</v>
      </c>
      <c r="G46" s="36">
        <v>220</v>
      </c>
      <c r="H46" s="36">
        <f t="shared" si="2"/>
        <v>660</v>
      </c>
      <c r="I46" s="56">
        <v>220</v>
      </c>
      <c r="J46" s="36">
        <f t="shared" si="3"/>
        <v>880</v>
      </c>
    </row>
    <row r="47" spans="1:10" hidden="1">
      <c r="A47" s="9" t="s">
        <v>12</v>
      </c>
      <c r="B47" s="16"/>
      <c r="C47" s="21">
        <v>2200</v>
      </c>
      <c r="D47" s="36">
        <f t="shared" si="4"/>
        <v>2200</v>
      </c>
      <c r="E47" s="36">
        <v>2200</v>
      </c>
      <c r="F47" s="36">
        <f t="shared" si="1"/>
        <v>4400</v>
      </c>
      <c r="G47" s="36">
        <v>2200</v>
      </c>
      <c r="H47" s="36">
        <f t="shared" si="2"/>
        <v>6600</v>
      </c>
      <c r="I47" s="56">
        <v>2200</v>
      </c>
      <c r="J47" s="36">
        <f t="shared" si="3"/>
        <v>8800</v>
      </c>
    </row>
    <row r="48" spans="1:10" hidden="1">
      <c r="A48" s="9" t="s">
        <v>13</v>
      </c>
      <c r="B48" s="16"/>
      <c r="C48" s="21">
        <v>360</v>
      </c>
      <c r="D48" s="36">
        <f t="shared" si="4"/>
        <v>360</v>
      </c>
      <c r="E48" s="36">
        <v>360</v>
      </c>
      <c r="F48" s="36">
        <f t="shared" si="1"/>
        <v>720</v>
      </c>
      <c r="G48" s="36">
        <v>360</v>
      </c>
      <c r="H48" s="36">
        <f t="shared" si="2"/>
        <v>1080</v>
      </c>
      <c r="I48" s="56">
        <v>360</v>
      </c>
      <c r="J48" s="36">
        <f t="shared" si="3"/>
        <v>1440</v>
      </c>
    </row>
    <row r="49" spans="1:10" hidden="1">
      <c r="A49" s="9" t="s">
        <v>14</v>
      </c>
      <c r="B49" s="16"/>
      <c r="C49" s="21">
        <v>463</v>
      </c>
      <c r="D49" s="36">
        <f t="shared" si="4"/>
        <v>463</v>
      </c>
      <c r="E49" s="36">
        <v>463</v>
      </c>
      <c r="F49" s="36">
        <f t="shared" si="1"/>
        <v>926</v>
      </c>
      <c r="G49" s="36">
        <v>463</v>
      </c>
      <c r="H49" s="36">
        <f t="shared" si="2"/>
        <v>1389</v>
      </c>
      <c r="I49" s="56">
        <v>463</v>
      </c>
      <c r="J49" s="36">
        <f t="shared" si="3"/>
        <v>1852</v>
      </c>
    </row>
    <row r="50" spans="1:10" hidden="1">
      <c r="A50" s="9" t="s">
        <v>15</v>
      </c>
      <c r="B50" s="16"/>
      <c r="C50" s="21">
        <v>170</v>
      </c>
      <c r="D50" s="36">
        <f t="shared" si="4"/>
        <v>170</v>
      </c>
      <c r="E50" s="36">
        <v>170</v>
      </c>
      <c r="F50" s="36">
        <f t="shared" si="1"/>
        <v>340</v>
      </c>
      <c r="G50" s="36">
        <v>170</v>
      </c>
      <c r="H50" s="36">
        <f t="shared" si="2"/>
        <v>510</v>
      </c>
      <c r="I50" s="56">
        <v>170</v>
      </c>
      <c r="J50" s="36">
        <f t="shared" si="3"/>
        <v>680</v>
      </c>
    </row>
    <row r="51" spans="1:10" hidden="1">
      <c r="A51" s="9" t="s">
        <v>16</v>
      </c>
      <c r="B51" s="16"/>
      <c r="C51" s="21">
        <v>1840</v>
      </c>
      <c r="D51" s="36">
        <f t="shared" si="4"/>
        <v>1840</v>
      </c>
      <c r="E51" s="36">
        <v>1840</v>
      </c>
      <c r="F51" s="36">
        <f t="shared" si="1"/>
        <v>3680</v>
      </c>
      <c r="G51" s="36">
        <v>1840</v>
      </c>
      <c r="H51" s="36">
        <f t="shared" si="2"/>
        <v>5520</v>
      </c>
      <c r="I51" s="56">
        <v>1840</v>
      </c>
      <c r="J51" s="36">
        <f t="shared" si="3"/>
        <v>7360</v>
      </c>
    </row>
    <row r="52" spans="1:10" ht="31.5" hidden="1">
      <c r="A52" s="10" t="s">
        <v>29</v>
      </c>
      <c r="B52" s="16"/>
      <c r="C52" s="20"/>
      <c r="D52" s="36"/>
      <c r="E52" s="36"/>
      <c r="F52" s="36">
        <f t="shared" si="1"/>
        <v>0</v>
      </c>
      <c r="G52" s="36"/>
      <c r="H52" s="36">
        <f t="shared" si="2"/>
        <v>0</v>
      </c>
      <c r="I52" s="56"/>
      <c r="J52" s="36">
        <f t="shared" si="3"/>
        <v>0</v>
      </c>
    </row>
    <row r="53" spans="1:10" hidden="1">
      <c r="A53" s="8"/>
      <c r="B53" s="16"/>
      <c r="C53" s="20"/>
      <c r="D53" s="36"/>
      <c r="E53" s="36"/>
      <c r="F53" s="36">
        <f t="shared" si="1"/>
        <v>0</v>
      </c>
      <c r="G53" s="36"/>
      <c r="H53" s="36">
        <f t="shared" si="2"/>
        <v>0</v>
      </c>
      <c r="I53" s="56"/>
      <c r="J53" s="36">
        <f t="shared" si="3"/>
        <v>0</v>
      </c>
    </row>
    <row r="54" spans="1:10" hidden="1">
      <c r="A54" s="8"/>
      <c r="B54" s="16"/>
      <c r="C54" s="20"/>
      <c r="D54" s="36"/>
      <c r="E54" s="36"/>
      <c r="F54" s="36">
        <f t="shared" si="1"/>
        <v>0</v>
      </c>
      <c r="G54" s="36"/>
      <c r="H54" s="36">
        <f t="shared" si="2"/>
        <v>0</v>
      </c>
      <c r="I54" s="56"/>
      <c r="J54" s="36">
        <f t="shared" si="3"/>
        <v>0</v>
      </c>
    </row>
    <row r="55" spans="1:10" hidden="1">
      <c r="A55" s="8"/>
      <c r="B55" s="16"/>
      <c r="C55" s="20"/>
      <c r="D55" s="36"/>
      <c r="E55" s="36"/>
      <c r="F55" s="36">
        <f t="shared" si="1"/>
        <v>0</v>
      </c>
      <c r="G55" s="36"/>
      <c r="H55" s="36">
        <f t="shared" si="2"/>
        <v>0</v>
      </c>
      <c r="I55" s="56"/>
      <c r="J55" s="36">
        <f t="shared" si="3"/>
        <v>0</v>
      </c>
    </row>
    <row r="56" spans="1:10" ht="94.5" hidden="1">
      <c r="A56" s="11" t="s">
        <v>31</v>
      </c>
      <c r="B56" s="17">
        <v>0</v>
      </c>
      <c r="C56" s="17">
        <v>328493</v>
      </c>
      <c r="D56" s="34">
        <f>SUM(B56:C56)</f>
        <v>328493</v>
      </c>
      <c r="E56" s="42"/>
      <c r="F56" s="34">
        <f t="shared" si="1"/>
        <v>328493</v>
      </c>
      <c r="G56" s="34">
        <v>88126</v>
      </c>
      <c r="H56" s="34">
        <f t="shared" si="2"/>
        <v>416619</v>
      </c>
      <c r="I56" s="53"/>
      <c r="J56" s="34">
        <f t="shared" si="3"/>
        <v>416619</v>
      </c>
    </row>
    <row r="57" spans="1:10" ht="50.25" hidden="1" customHeight="1">
      <c r="A57" s="11" t="s">
        <v>32</v>
      </c>
      <c r="B57" s="17">
        <v>0</v>
      </c>
      <c r="C57" s="17">
        <v>53217</v>
      </c>
      <c r="D57" s="34">
        <f>SUM(B57:C57)</f>
        <v>53217</v>
      </c>
      <c r="E57" s="42"/>
      <c r="F57" s="34">
        <f t="shared" si="1"/>
        <v>53217</v>
      </c>
      <c r="G57" s="34"/>
      <c r="H57" s="34">
        <f t="shared" si="2"/>
        <v>53217</v>
      </c>
      <c r="I57" s="53"/>
      <c r="J57" s="34">
        <f t="shared" si="3"/>
        <v>53217</v>
      </c>
    </row>
    <row r="58" spans="1:10" ht="30" hidden="1" customHeight="1">
      <c r="A58" s="10" t="s">
        <v>33</v>
      </c>
      <c r="B58" s="18">
        <f>SUM(B59:B60)</f>
        <v>0</v>
      </c>
      <c r="C58" s="18">
        <f>SUM(C59:C60)</f>
        <v>35418</v>
      </c>
      <c r="D58" s="34">
        <f>SUM(D59:D60)</f>
        <v>35418</v>
      </c>
      <c r="E58" s="42">
        <f>SUM(E59:E60)</f>
        <v>0</v>
      </c>
      <c r="F58" s="34">
        <f t="shared" si="1"/>
        <v>35418</v>
      </c>
      <c r="G58" s="42">
        <f>SUM(G59:G60)</f>
        <v>0</v>
      </c>
      <c r="H58" s="34">
        <f t="shared" si="2"/>
        <v>35418</v>
      </c>
      <c r="I58" s="53">
        <f>SUM(I59:I60)</f>
        <v>0</v>
      </c>
      <c r="J58" s="34">
        <f t="shared" si="3"/>
        <v>35418</v>
      </c>
    </row>
    <row r="59" spans="1:10" hidden="1">
      <c r="A59" s="9" t="s">
        <v>18</v>
      </c>
      <c r="B59" s="16">
        <v>0</v>
      </c>
      <c r="C59" s="22">
        <v>25302</v>
      </c>
      <c r="D59" s="37">
        <f>SUM(B59:C59)</f>
        <v>25302</v>
      </c>
      <c r="E59" s="44"/>
      <c r="F59" s="37">
        <f t="shared" si="1"/>
        <v>25302</v>
      </c>
      <c r="G59" s="37"/>
      <c r="H59" s="37">
        <f t="shared" si="2"/>
        <v>25302</v>
      </c>
      <c r="I59" s="55"/>
      <c r="J59" s="37">
        <f t="shared" si="3"/>
        <v>25302</v>
      </c>
    </row>
    <row r="60" spans="1:10" ht="15" hidden="1" customHeight="1">
      <c r="A60" s="9" t="s">
        <v>21</v>
      </c>
      <c r="B60" s="16">
        <v>0</v>
      </c>
      <c r="C60" s="22">
        <v>10116</v>
      </c>
      <c r="D60" s="37">
        <f>SUM(B60:C60)</f>
        <v>10116</v>
      </c>
      <c r="E60" s="44"/>
      <c r="F60" s="37">
        <f t="shared" si="1"/>
        <v>10116</v>
      </c>
      <c r="G60" s="37"/>
      <c r="H60" s="37">
        <f t="shared" si="2"/>
        <v>10116</v>
      </c>
      <c r="I60" s="55"/>
      <c r="J60" s="37">
        <f t="shared" si="3"/>
        <v>10116</v>
      </c>
    </row>
    <row r="61" spans="1:10" ht="78.75" outlineLevel="2">
      <c r="A61" s="10" t="s">
        <v>34</v>
      </c>
      <c r="B61" s="7"/>
      <c r="C61" s="17">
        <f>SUM(C62:C67)</f>
        <v>15100</v>
      </c>
      <c r="D61" s="34">
        <f t="shared" ref="D61" si="5">SUM(B61:C61)</f>
        <v>15100</v>
      </c>
      <c r="E61" s="42">
        <f>SUM(E62:E67)</f>
        <v>0</v>
      </c>
      <c r="F61" s="34">
        <f t="shared" si="1"/>
        <v>15100</v>
      </c>
      <c r="G61" s="42">
        <f>SUM(G62:G67)</f>
        <v>0</v>
      </c>
      <c r="H61" s="34">
        <f t="shared" si="2"/>
        <v>15100</v>
      </c>
      <c r="I61" s="53">
        <f>SUM(I62:I67)</f>
        <v>0</v>
      </c>
      <c r="J61" s="34">
        <f t="shared" si="3"/>
        <v>15100</v>
      </c>
    </row>
    <row r="62" spans="1:10" outlineLevel="2">
      <c r="A62" s="23" t="s">
        <v>1</v>
      </c>
      <c r="B62" s="7"/>
      <c r="C62" s="22">
        <v>8293</v>
      </c>
      <c r="D62" s="37">
        <f t="shared" ref="D62:D67" si="6">SUM(B62:C62)</f>
        <v>8293</v>
      </c>
      <c r="E62" s="44"/>
      <c r="F62" s="37">
        <f t="shared" si="1"/>
        <v>8293</v>
      </c>
      <c r="G62" s="37"/>
      <c r="H62" s="37">
        <f t="shared" si="2"/>
        <v>8293</v>
      </c>
      <c r="I62" s="55">
        <f>-263-281-51+111-139</f>
        <v>-623</v>
      </c>
      <c r="J62" s="37">
        <f t="shared" si="3"/>
        <v>7670</v>
      </c>
    </row>
    <row r="63" spans="1:10" outlineLevel="2">
      <c r="A63" s="24" t="s">
        <v>9</v>
      </c>
      <c r="B63" s="7"/>
      <c r="C63" s="22">
        <v>3240</v>
      </c>
      <c r="D63" s="37">
        <f t="shared" si="6"/>
        <v>3240</v>
      </c>
      <c r="E63" s="44"/>
      <c r="F63" s="37">
        <f t="shared" si="1"/>
        <v>3240</v>
      </c>
      <c r="G63" s="37"/>
      <c r="H63" s="37">
        <f t="shared" si="2"/>
        <v>3240</v>
      </c>
      <c r="I63" s="55">
        <f>24+450</f>
        <v>474</v>
      </c>
      <c r="J63" s="37">
        <f t="shared" si="3"/>
        <v>3714</v>
      </c>
    </row>
    <row r="64" spans="1:10" outlineLevel="2">
      <c r="A64" s="24" t="s">
        <v>10</v>
      </c>
      <c r="B64" s="7"/>
      <c r="C64" s="22"/>
      <c r="D64" s="37"/>
      <c r="E64" s="44"/>
      <c r="F64" s="37"/>
      <c r="G64" s="37"/>
      <c r="H64" s="37">
        <f t="shared" si="2"/>
        <v>0</v>
      </c>
      <c r="I64" s="55">
        <f>1116-450</f>
        <v>666</v>
      </c>
      <c r="J64" s="37">
        <f t="shared" si="3"/>
        <v>666</v>
      </c>
    </row>
    <row r="65" spans="1:10" outlineLevel="2">
      <c r="A65" s="24" t="s">
        <v>12</v>
      </c>
      <c r="B65" s="7"/>
      <c r="C65" s="22">
        <v>1000</v>
      </c>
      <c r="D65" s="37">
        <f t="shared" si="6"/>
        <v>1000</v>
      </c>
      <c r="E65" s="44"/>
      <c r="F65" s="37">
        <f t="shared" si="1"/>
        <v>1000</v>
      </c>
      <c r="G65" s="37"/>
      <c r="H65" s="37">
        <f t="shared" si="2"/>
        <v>1000</v>
      </c>
      <c r="I65" s="55">
        <v>-254</v>
      </c>
      <c r="J65" s="37">
        <f t="shared" si="3"/>
        <v>746</v>
      </c>
    </row>
    <row r="66" spans="1:10" outlineLevel="2">
      <c r="A66" s="24" t="s">
        <v>3</v>
      </c>
      <c r="B66" s="7"/>
      <c r="C66" s="22">
        <v>1662</v>
      </c>
      <c r="D66" s="37">
        <f t="shared" si="6"/>
        <v>1662</v>
      </c>
      <c r="E66" s="44"/>
      <c r="F66" s="37">
        <f t="shared" si="1"/>
        <v>1662</v>
      </c>
      <c r="G66" s="37"/>
      <c r="H66" s="37">
        <f t="shared" si="2"/>
        <v>1662</v>
      </c>
      <c r="I66" s="55">
        <v>44</v>
      </c>
      <c r="J66" s="37">
        <f t="shared" si="3"/>
        <v>1706</v>
      </c>
    </row>
    <row r="67" spans="1:10" outlineLevel="2">
      <c r="A67" s="24" t="s">
        <v>16</v>
      </c>
      <c r="B67" s="7"/>
      <c r="C67" s="22">
        <v>905</v>
      </c>
      <c r="D67" s="37">
        <f t="shared" si="6"/>
        <v>905</v>
      </c>
      <c r="E67" s="44"/>
      <c r="F67" s="37">
        <f t="shared" si="1"/>
        <v>905</v>
      </c>
      <c r="G67" s="37"/>
      <c r="H67" s="37">
        <f t="shared" si="2"/>
        <v>905</v>
      </c>
      <c r="I67" s="55">
        <f>-199-108</f>
        <v>-307</v>
      </c>
      <c r="J67" s="37">
        <f t="shared" si="3"/>
        <v>598</v>
      </c>
    </row>
    <row r="68" spans="1:10" ht="88.5" customHeight="1" outlineLevel="2">
      <c r="A68" s="10" t="s">
        <v>35</v>
      </c>
      <c r="B68" s="7"/>
      <c r="C68" s="15">
        <f>SUM(C69:C83)</f>
        <v>30001</v>
      </c>
      <c r="D68" s="34">
        <f>SUM(D69:D83)</f>
        <v>30001</v>
      </c>
      <c r="E68" s="42">
        <f>SUM(E69:E83)</f>
        <v>0</v>
      </c>
      <c r="F68" s="34">
        <f t="shared" si="1"/>
        <v>30001</v>
      </c>
      <c r="G68" s="42">
        <f>SUM(G69:G83)</f>
        <v>0</v>
      </c>
      <c r="H68" s="34">
        <f t="shared" si="2"/>
        <v>30001</v>
      </c>
      <c r="I68" s="53">
        <f>SUM(I69:I83)</f>
        <v>0</v>
      </c>
      <c r="J68" s="34">
        <f t="shared" si="3"/>
        <v>30001</v>
      </c>
    </row>
    <row r="69" spans="1:10" outlineLevel="2">
      <c r="A69" s="9" t="s">
        <v>1</v>
      </c>
      <c r="B69" s="7"/>
      <c r="C69" s="7">
        <f>4522+1</f>
        <v>4523</v>
      </c>
      <c r="D69" s="37">
        <f>SUM(B69:C69)</f>
        <v>4523</v>
      </c>
      <c r="E69" s="44"/>
      <c r="F69" s="37">
        <f t="shared" si="1"/>
        <v>4523</v>
      </c>
      <c r="G69" s="37"/>
      <c r="H69" s="37">
        <f t="shared" si="2"/>
        <v>4523</v>
      </c>
      <c r="I69" s="55">
        <v>299</v>
      </c>
      <c r="J69" s="37">
        <f t="shared" si="3"/>
        <v>4822</v>
      </c>
    </row>
    <row r="70" spans="1:10" outlineLevel="2">
      <c r="A70" s="9" t="s">
        <v>2</v>
      </c>
      <c r="B70" s="7"/>
      <c r="C70" s="7">
        <v>900</v>
      </c>
      <c r="D70" s="37">
        <f t="shared" ref="D70:D84" si="7">SUM(B70:C70)</f>
        <v>900</v>
      </c>
      <c r="E70" s="44"/>
      <c r="F70" s="37">
        <f t="shared" si="1"/>
        <v>900</v>
      </c>
      <c r="G70" s="37"/>
      <c r="H70" s="37">
        <f t="shared" si="2"/>
        <v>900</v>
      </c>
      <c r="I70" s="55">
        <v>-14</v>
      </c>
      <c r="J70" s="37">
        <f t="shared" si="3"/>
        <v>886</v>
      </c>
    </row>
    <row r="71" spans="1:10" outlineLevel="2">
      <c r="A71" s="9" t="s">
        <v>3</v>
      </c>
      <c r="B71" s="7"/>
      <c r="C71" s="7">
        <v>719</v>
      </c>
      <c r="D71" s="37">
        <f t="shared" si="7"/>
        <v>719</v>
      </c>
      <c r="E71" s="44"/>
      <c r="F71" s="37">
        <f t="shared" si="1"/>
        <v>719</v>
      </c>
      <c r="G71" s="37"/>
      <c r="H71" s="37">
        <f t="shared" si="2"/>
        <v>719</v>
      </c>
      <c r="I71" s="55">
        <v>-22</v>
      </c>
      <c r="J71" s="37">
        <f t="shared" si="3"/>
        <v>697</v>
      </c>
    </row>
    <row r="72" spans="1:10" outlineLevel="2">
      <c r="A72" s="9" t="s">
        <v>4</v>
      </c>
      <c r="B72" s="7"/>
      <c r="C72" s="7">
        <v>4782</v>
      </c>
      <c r="D72" s="37">
        <f t="shared" si="7"/>
        <v>4782</v>
      </c>
      <c r="E72" s="44"/>
      <c r="F72" s="37">
        <f t="shared" si="1"/>
        <v>4782</v>
      </c>
      <c r="G72" s="37"/>
      <c r="H72" s="37">
        <f t="shared" si="2"/>
        <v>4782</v>
      </c>
      <c r="I72" s="55"/>
      <c r="J72" s="37">
        <f t="shared" si="3"/>
        <v>4782</v>
      </c>
    </row>
    <row r="73" spans="1:10" outlineLevel="2">
      <c r="A73" s="9" t="s">
        <v>5</v>
      </c>
      <c r="B73" s="7"/>
      <c r="C73" s="7">
        <v>1641</v>
      </c>
      <c r="D73" s="37">
        <f t="shared" si="7"/>
        <v>1641</v>
      </c>
      <c r="E73" s="44"/>
      <c r="F73" s="37">
        <f t="shared" si="1"/>
        <v>1641</v>
      </c>
      <c r="G73" s="37"/>
      <c r="H73" s="37">
        <f t="shared" si="2"/>
        <v>1641</v>
      </c>
      <c r="I73" s="55">
        <v>-37</v>
      </c>
      <c r="J73" s="37">
        <f t="shared" si="3"/>
        <v>1604</v>
      </c>
    </row>
    <row r="74" spans="1:10" outlineLevel="2">
      <c r="A74" s="9" t="s">
        <v>6</v>
      </c>
      <c r="B74" s="7"/>
      <c r="C74" s="7">
        <v>1390</v>
      </c>
      <c r="D74" s="37">
        <f t="shared" si="7"/>
        <v>1390</v>
      </c>
      <c r="E74" s="44"/>
      <c r="F74" s="37">
        <f t="shared" si="1"/>
        <v>1390</v>
      </c>
      <c r="G74" s="37"/>
      <c r="H74" s="37">
        <f t="shared" si="2"/>
        <v>1390</v>
      </c>
      <c r="I74" s="55">
        <v>8</v>
      </c>
      <c r="J74" s="37">
        <f t="shared" si="3"/>
        <v>1398</v>
      </c>
    </row>
    <row r="75" spans="1:10" outlineLevel="2">
      <c r="A75" s="9" t="s">
        <v>8</v>
      </c>
      <c r="B75" s="7"/>
      <c r="C75" s="7">
        <v>3318</v>
      </c>
      <c r="D75" s="37">
        <f t="shared" si="7"/>
        <v>3318</v>
      </c>
      <c r="E75" s="44"/>
      <c r="F75" s="37">
        <f t="shared" si="1"/>
        <v>3318</v>
      </c>
      <c r="G75" s="37"/>
      <c r="H75" s="37">
        <f t="shared" si="2"/>
        <v>3318</v>
      </c>
      <c r="I75" s="55">
        <v>-129</v>
      </c>
      <c r="J75" s="37">
        <f t="shared" si="3"/>
        <v>3189</v>
      </c>
    </row>
    <row r="76" spans="1:10" outlineLevel="2">
      <c r="A76" s="9" t="s">
        <v>9</v>
      </c>
      <c r="B76" s="7"/>
      <c r="C76" s="7">
        <v>1025</v>
      </c>
      <c r="D76" s="37">
        <f t="shared" si="7"/>
        <v>1025</v>
      </c>
      <c r="E76" s="44"/>
      <c r="F76" s="37">
        <f t="shared" si="1"/>
        <v>1025</v>
      </c>
      <c r="G76" s="37"/>
      <c r="H76" s="37">
        <f t="shared" si="2"/>
        <v>1025</v>
      </c>
      <c r="I76" s="55">
        <v>10</v>
      </c>
      <c r="J76" s="37">
        <f t="shared" si="3"/>
        <v>1035</v>
      </c>
    </row>
    <row r="77" spans="1:10" outlineLevel="2">
      <c r="A77" s="9" t="s">
        <v>10</v>
      </c>
      <c r="B77" s="7"/>
      <c r="C77" s="7">
        <v>1529</v>
      </c>
      <c r="D77" s="37">
        <f t="shared" si="7"/>
        <v>1529</v>
      </c>
      <c r="E77" s="44"/>
      <c r="F77" s="37">
        <f t="shared" si="1"/>
        <v>1529</v>
      </c>
      <c r="G77" s="37"/>
      <c r="H77" s="37">
        <f t="shared" si="2"/>
        <v>1529</v>
      </c>
      <c r="I77" s="55">
        <v>-52</v>
      </c>
      <c r="J77" s="37">
        <f t="shared" si="3"/>
        <v>1477</v>
      </c>
    </row>
    <row r="78" spans="1:10" outlineLevel="2">
      <c r="A78" s="9" t="s">
        <v>17</v>
      </c>
      <c r="B78" s="7"/>
      <c r="C78" s="7">
        <v>1209</v>
      </c>
      <c r="D78" s="37">
        <f t="shared" si="7"/>
        <v>1209</v>
      </c>
      <c r="E78" s="44"/>
      <c r="F78" s="37">
        <f t="shared" si="1"/>
        <v>1209</v>
      </c>
      <c r="G78" s="37"/>
      <c r="H78" s="37">
        <f t="shared" si="2"/>
        <v>1209</v>
      </c>
      <c r="I78" s="55">
        <v>-152</v>
      </c>
      <c r="J78" s="37">
        <f t="shared" si="3"/>
        <v>1057</v>
      </c>
    </row>
    <row r="79" spans="1:10" outlineLevel="2">
      <c r="A79" s="9" t="s">
        <v>11</v>
      </c>
      <c r="B79" s="7"/>
      <c r="C79" s="7">
        <v>125</v>
      </c>
      <c r="D79" s="37">
        <f t="shared" si="7"/>
        <v>125</v>
      </c>
      <c r="E79" s="44"/>
      <c r="F79" s="37">
        <f t="shared" si="1"/>
        <v>125</v>
      </c>
      <c r="G79" s="37"/>
      <c r="H79" s="37">
        <f t="shared" si="2"/>
        <v>125</v>
      </c>
      <c r="I79" s="55">
        <v>-98</v>
      </c>
      <c r="J79" s="37">
        <f t="shared" si="3"/>
        <v>27</v>
      </c>
    </row>
    <row r="80" spans="1:10" outlineLevel="2">
      <c r="A80" s="9" t="s">
        <v>12</v>
      </c>
      <c r="B80" s="7"/>
      <c r="C80" s="7">
        <v>937</v>
      </c>
      <c r="D80" s="37">
        <f t="shared" si="7"/>
        <v>937</v>
      </c>
      <c r="E80" s="44"/>
      <c r="F80" s="37">
        <f t="shared" si="1"/>
        <v>937</v>
      </c>
      <c r="G80" s="37"/>
      <c r="H80" s="37">
        <f t="shared" si="2"/>
        <v>937</v>
      </c>
      <c r="I80" s="55">
        <v>265</v>
      </c>
      <c r="J80" s="37">
        <f t="shared" si="3"/>
        <v>1202</v>
      </c>
    </row>
    <row r="81" spans="1:10" outlineLevel="2">
      <c r="A81" s="9" t="s">
        <v>14</v>
      </c>
      <c r="B81" s="7"/>
      <c r="C81" s="7">
        <v>2238</v>
      </c>
      <c r="D81" s="37">
        <f t="shared" si="7"/>
        <v>2238</v>
      </c>
      <c r="E81" s="44"/>
      <c r="F81" s="37">
        <f t="shared" si="1"/>
        <v>2238</v>
      </c>
      <c r="G81" s="37"/>
      <c r="H81" s="37">
        <f t="shared" si="2"/>
        <v>2238</v>
      </c>
      <c r="I81" s="55">
        <v>-78</v>
      </c>
      <c r="J81" s="37">
        <f t="shared" si="3"/>
        <v>2160</v>
      </c>
    </row>
    <row r="82" spans="1:10" outlineLevel="2">
      <c r="A82" s="9" t="s">
        <v>15</v>
      </c>
      <c r="B82" s="7"/>
      <c r="C82" s="7">
        <v>380</v>
      </c>
      <c r="D82" s="37">
        <f t="shared" si="7"/>
        <v>380</v>
      </c>
      <c r="E82" s="44"/>
      <c r="F82" s="37">
        <f t="shared" si="1"/>
        <v>380</v>
      </c>
      <c r="G82" s="37"/>
      <c r="H82" s="37">
        <f t="shared" si="2"/>
        <v>380</v>
      </c>
      <c r="I82" s="55"/>
      <c r="J82" s="37">
        <f t="shared" si="3"/>
        <v>380</v>
      </c>
    </row>
    <row r="83" spans="1:10" outlineLevel="2">
      <c r="A83" s="9" t="s">
        <v>16</v>
      </c>
      <c r="B83" s="7"/>
      <c r="C83" s="7">
        <v>5285</v>
      </c>
      <c r="D83" s="37">
        <f t="shared" si="7"/>
        <v>5285</v>
      </c>
      <c r="E83" s="44"/>
      <c r="F83" s="37">
        <f t="shared" si="1"/>
        <v>5285</v>
      </c>
      <c r="G83" s="37"/>
      <c r="H83" s="37">
        <f t="shared" si="2"/>
        <v>5285</v>
      </c>
      <c r="I83" s="55"/>
      <c r="J83" s="37">
        <f t="shared" si="3"/>
        <v>5285</v>
      </c>
    </row>
    <row r="84" spans="1:10" ht="63" outlineLevel="2">
      <c r="A84" s="10" t="s">
        <v>36</v>
      </c>
      <c r="B84" s="7"/>
      <c r="C84" s="15">
        <v>109833</v>
      </c>
      <c r="D84" s="38">
        <f t="shared" si="7"/>
        <v>109833</v>
      </c>
      <c r="E84" s="45"/>
      <c r="F84" s="38">
        <f t="shared" si="1"/>
        <v>109833</v>
      </c>
      <c r="G84" s="38"/>
      <c r="H84" s="38">
        <f t="shared" si="2"/>
        <v>109833</v>
      </c>
      <c r="I84" s="57">
        <v>15117</v>
      </c>
      <c r="J84" s="38">
        <f t="shared" si="3"/>
        <v>124950</v>
      </c>
    </row>
    <row r="85" spans="1:10" ht="110.25" hidden="1" outlineLevel="2">
      <c r="A85" s="11" t="s">
        <v>37</v>
      </c>
      <c r="B85" s="25">
        <f>SUM(B86)</f>
        <v>0</v>
      </c>
      <c r="C85" s="27">
        <f>SUM(C86)</f>
        <v>2555169</v>
      </c>
      <c r="D85" s="38">
        <f>SUM(D86)</f>
        <v>2555169</v>
      </c>
      <c r="E85" s="45">
        <f>SUM(E86)</f>
        <v>-285345</v>
      </c>
      <c r="F85" s="38">
        <f t="shared" si="1"/>
        <v>2269824</v>
      </c>
      <c r="G85" s="42">
        <f>SUM(G86)</f>
        <v>0</v>
      </c>
      <c r="H85" s="38">
        <f t="shared" si="2"/>
        <v>2269824</v>
      </c>
      <c r="I85" s="53">
        <f>SUM(I86)</f>
        <v>0</v>
      </c>
      <c r="J85" s="38">
        <f t="shared" si="3"/>
        <v>2269824</v>
      </c>
    </row>
    <row r="86" spans="1:10" hidden="1" outlineLevel="2">
      <c r="A86" s="2" t="s">
        <v>18</v>
      </c>
      <c r="B86" s="25"/>
      <c r="C86" s="26">
        <v>2555169</v>
      </c>
      <c r="D86" s="37">
        <f>B86+C86</f>
        <v>2555169</v>
      </c>
      <c r="E86" s="44">
        <v>-285345</v>
      </c>
      <c r="F86" s="37">
        <f t="shared" si="1"/>
        <v>2269824</v>
      </c>
      <c r="G86" s="37"/>
      <c r="H86" s="37">
        <f t="shared" si="2"/>
        <v>2269824</v>
      </c>
      <c r="I86" s="55"/>
      <c r="J86" s="37">
        <f t="shared" si="3"/>
        <v>2269824</v>
      </c>
    </row>
    <row r="87" spans="1:10" ht="41.25" hidden="1" customHeight="1" outlineLevel="2">
      <c r="A87" s="11" t="s">
        <v>38</v>
      </c>
      <c r="B87" s="28">
        <f>SUM(B88)</f>
        <v>0</v>
      </c>
      <c r="C87" s="29">
        <f>SUM(C88)</f>
        <v>50604</v>
      </c>
      <c r="D87" s="38">
        <f>SUM(D88)</f>
        <v>50604</v>
      </c>
      <c r="E87" s="45">
        <f>SUM(E88)</f>
        <v>0</v>
      </c>
      <c r="F87" s="38">
        <f t="shared" ref="F87:F96" si="8">D87+E87</f>
        <v>50604</v>
      </c>
      <c r="G87" s="42">
        <f>SUM(G88)</f>
        <v>0</v>
      </c>
      <c r="H87" s="38">
        <f t="shared" ref="H87:H100" si="9">F87+G87</f>
        <v>50604</v>
      </c>
      <c r="I87" s="53">
        <f>SUM(I88)</f>
        <v>0</v>
      </c>
      <c r="J87" s="38">
        <f t="shared" ref="J87:J105" si="10">H87+I87</f>
        <v>50604</v>
      </c>
    </row>
    <row r="88" spans="1:10" hidden="1" outlineLevel="2">
      <c r="A88" s="2" t="s">
        <v>18</v>
      </c>
      <c r="B88" s="25"/>
      <c r="C88" s="26">
        <v>50604</v>
      </c>
      <c r="D88" s="37">
        <f>B88+C88</f>
        <v>50604</v>
      </c>
      <c r="E88" s="44"/>
      <c r="F88" s="37">
        <f t="shared" si="8"/>
        <v>50604</v>
      </c>
      <c r="G88" s="37"/>
      <c r="H88" s="37">
        <f t="shared" si="9"/>
        <v>50604</v>
      </c>
      <c r="I88" s="55"/>
      <c r="J88" s="37">
        <f t="shared" si="10"/>
        <v>50604</v>
      </c>
    </row>
    <row r="89" spans="1:10" ht="94.5" collapsed="1">
      <c r="A89" s="30" t="s">
        <v>39</v>
      </c>
      <c r="B89" s="31">
        <f>B91</f>
        <v>0</v>
      </c>
      <c r="C89" s="31">
        <f>C91</f>
        <v>18584</v>
      </c>
      <c r="D89" s="38">
        <f>D91</f>
        <v>18584</v>
      </c>
      <c r="E89" s="45">
        <f>E91</f>
        <v>0</v>
      </c>
      <c r="F89" s="38">
        <f t="shared" si="8"/>
        <v>18584</v>
      </c>
      <c r="G89" s="42">
        <f>G91</f>
        <v>0</v>
      </c>
      <c r="H89" s="38">
        <f>SUM(H90:H91)</f>
        <v>18584</v>
      </c>
      <c r="I89" s="57">
        <f t="shared" ref="I89:J89" si="11">SUM(I90:I91)</f>
        <v>90000</v>
      </c>
      <c r="J89" s="38">
        <f t="shared" si="11"/>
        <v>108584</v>
      </c>
    </row>
    <row r="90" spans="1:10">
      <c r="A90" s="2" t="s">
        <v>18</v>
      </c>
      <c r="B90" s="31"/>
      <c r="C90" s="31"/>
      <c r="D90" s="38"/>
      <c r="E90" s="45"/>
      <c r="F90" s="38"/>
      <c r="G90" s="42"/>
      <c r="H90" s="38"/>
      <c r="I90" s="55">
        <v>50000</v>
      </c>
      <c r="J90" s="37">
        <f t="shared" si="10"/>
        <v>50000</v>
      </c>
    </row>
    <row r="91" spans="1:10">
      <c r="A91" s="2" t="s">
        <v>19</v>
      </c>
      <c r="B91" s="32"/>
      <c r="C91" s="32">
        <v>18584</v>
      </c>
      <c r="D91" s="37">
        <f>B91+C91</f>
        <v>18584</v>
      </c>
      <c r="E91" s="44"/>
      <c r="F91" s="37">
        <f t="shared" ref="F91" si="12">D91+E91</f>
        <v>18584</v>
      </c>
      <c r="G91" s="37"/>
      <c r="H91" s="37">
        <f t="shared" ref="H91" si="13">F91+G91</f>
        <v>18584</v>
      </c>
      <c r="I91" s="55">
        <v>40000</v>
      </c>
      <c r="J91" s="37">
        <f t="shared" si="10"/>
        <v>58584</v>
      </c>
    </row>
    <row r="92" spans="1:10" ht="134.25" hidden="1" customHeight="1">
      <c r="A92" s="33" t="s">
        <v>40</v>
      </c>
      <c r="B92" s="31">
        <f>B93</f>
        <v>0</v>
      </c>
      <c r="C92" s="31">
        <f>C93</f>
        <v>709</v>
      </c>
      <c r="D92" s="38">
        <f>D93</f>
        <v>709</v>
      </c>
      <c r="E92" s="45">
        <f>E93</f>
        <v>0</v>
      </c>
      <c r="F92" s="38">
        <f t="shared" si="8"/>
        <v>709</v>
      </c>
      <c r="G92" s="42">
        <f>G93</f>
        <v>0</v>
      </c>
      <c r="H92" s="38">
        <f t="shared" si="9"/>
        <v>709</v>
      </c>
      <c r="I92" s="53">
        <f>I93</f>
        <v>0</v>
      </c>
      <c r="J92" s="38">
        <f t="shared" si="10"/>
        <v>709</v>
      </c>
    </row>
    <row r="93" spans="1:10" hidden="1">
      <c r="A93" s="2" t="s">
        <v>10</v>
      </c>
      <c r="B93" s="32"/>
      <c r="C93" s="32">
        <v>709</v>
      </c>
      <c r="D93" s="37">
        <f>B93+C93</f>
        <v>709</v>
      </c>
      <c r="E93" s="44"/>
      <c r="F93" s="37">
        <f t="shared" si="8"/>
        <v>709</v>
      </c>
      <c r="G93" s="37"/>
      <c r="H93" s="37">
        <f t="shared" si="9"/>
        <v>709</v>
      </c>
      <c r="I93" s="55"/>
      <c r="J93" s="37">
        <f t="shared" si="10"/>
        <v>709</v>
      </c>
    </row>
    <row r="94" spans="1:10" ht="94.5" hidden="1">
      <c r="A94" s="33" t="s">
        <v>41</v>
      </c>
      <c r="B94" s="31"/>
      <c r="C94" s="31">
        <v>259052</v>
      </c>
      <c r="D94" s="38">
        <f>B94+C94</f>
        <v>259052</v>
      </c>
      <c r="E94" s="45"/>
      <c r="F94" s="38">
        <f t="shared" si="8"/>
        <v>259052</v>
      </c>
      <c r="G94" s="38"/>
      <c r="H94" s="38">
        <f t="shared" si="9"/>
        <v>259052</v>
      </c>
      <c r="I94" s="57"/>
      <c r="J94" s="38">
        <f t="shared" si="10"/>
        <v>259052</v>
      </c>
    </row>
    <row r="95" spans="1:10" ht="110.25">
      <c r="A95" s="33" t="s">
        <v>42</v>
      </c>
      <c r="B95" s="31"/>
      <c r="C95" s="31">
        <v>44806</v>
      </c>
      <c r="D95" s="38">
        <f>B95+C95</f>
        <v>44806</v>
      </c>
      <c r="E95" s="45"/>
      <c r="F95" s="38">
        <f t="shared" si="8"/>
        <v>44806</v>
      </c>
      <c r="G95" s="38"/>
      <c r="H95" s="38">
        <f t="shared" si="9"/>
        <v>44806</v>
      </c>
      <c r="I95" s="57">
        <v>-18</v>
      </c>
      <c r="J95" s="38">
        <f t="shared" si="10"/>
        <v>44788</v>
      </c>
    </row>
    <row r="96" spans="1:10" ht="110.25" hidden="1" outlineLevel="2">
      <c r="A96" s="11" t="s">
        <v>45</v>
      </c>
      <c r="B96" s="25"/>
      <c r="C96" s="26"/>
      <c r="D96" s="38">
        <v>0</v>
      </c>
      <c r="E96" s="38">
        <f>E97</f>
        <v>285345</v>
      </c>
      <c r="F96" s="38">
        <f t="shared" si="8"/>
        <v>285345</v>
      </c>
      <c r="G96" s="42">
        <f>G97</f>
        <v>0</v>
      </c>
      <c r="H96" s="38">
        <f t="shared" si="9"/>
        <v>285345</v>
      </c>
      <c r="I96" s="53">
        <f>I97</f>
        <v>0</v>
      </c>
      <c r="J96" s="38">
        <f t="shared" si="10"/>
        <v>285345</v>
      </c>
    </row>
    <row r="97" spans="1:11" hidden="1" outlineLevel="2">
      <c r="A97" s="2" t="s">
        <v>18</v>
      </c>
      <c r="B97" s="25"/>
      <c r="C97" s="26"/>
      <c r="D97" s="37">
        <v>0</v>
      </c>
      <c r="E97" s="44">
        <v>285345</v>
      </c>
      <c r="F97" s="37">
        <f>D97+E97</f>
        <v>285345</v>
      </c>
      <c r="G97" s="37"/>
      <c r="H97" s="37">
        <f t="shared" si="9"/>
        <v>285345</v>
      </c>
      <c r="I97" s="55"/>
      <c r="J97" s="37">
        <f t="shared" si="10"/>
        <v>285345</v>
      </c>
    </row>
    <row r="98" spans="1:11" ht="31.5" collapsed="1">
      <c r="A98" s="33" t="s">
        <v>46</v>
      </c>
      <c r="B98" s="31"/>
      <c r="C98" s="31"/>
      <c r="D98" s="38">
        <v>0</v>
      </c>
      <c r="E98" s="45">
        <f>E99+E100</f>
        <v>197897</v>
      </c>
      <c r="F98" s="38">
        <f>SUM(D98:E98)</f>
        <v>197897</v>
      </c>
      <c r="G98" s="42">
        <f>G99+G100</f>
        <v>0</v>
      </c>
      <c r="H98" s="38">
        <f t="shared" si="9"/>
        <v>197897</v>
      </c>
      <c r="I98" s="53">
        <f>I99+I100</f>
        <v>-7876</v>
      </c>
      <c r="J98" s="38">
        <f t="shared" si="10"/>
        <v>190021</v>
      </c>
    </row>
    <row r="99" spans="1:11">
      <c r="A99" s="46" t="s">
        <v>2</v>
      </c>
      <c r="B99" s="31"/>
      <c r="C99" s="31"/>
      <c r="D99" s="38">
        <v>0</v>
      </c>
      <c r="E99" s="44">
        <v>179250</v>
      </c>
      <c r="F99" s="37">
        <f>SUM(D99:E99)</f>
        <v>179250</v>
      </c>
      <c r="G99" s="37"/>
      <c r="H99" s="37">
        <f t="shared" si="9"/>
        <v>179250</v>
      </c>
      <c r="I99" s="58">
        <v>-6529</v>
      </c>
      <c r="J99" s="37">
        <f t="shared" si="10"/>
        <v>172721</v>
      </c>
    </row>
    <row r="100" spans="1:11">
      <c r="A100" s="46" t="s">
        <v>4</v>
      </c>
      <c r="B100" s="31"/>
      <c r="C100" s="31"/>
      <c r="D100" s="38">
        <v>0</v>
      </c>
      <c r="E100" s="44">
        <v>18647</v>
      </c>
      <c r="F100" s="37">
        <f>SUM(D100:E100)</f>
        <v>18647</v>
      </c>
      <c r="G100" s="37"/>
      <c r="H100" s="37">
        <f t="shared" si="9"/>
        <v>18647</v>
      </c>
      <c r="I100" s="58">
        <v>-1347</v>
      </c>
      <c r="J100" s="37">
        <f t="shared" si="10"/>
        <v>17300</v>
      </c>
    </row>
    <row r="101" spans="1:11" ht="93.75" hidden="1" customHeight="1">
      <c r="A101" s="33" t="s">
        <v>48</v>
      </c>
      <c r="B101" s="31"/>
      <c r="C101" s="31"/>
      <c r="D101" s="38"/>
      <c r="E101" s="45"/>
      <c r="F101" s="38">
        <v>0</v>
      </c>
      <c r="G101" s="42">
        <f>G102</f>
        <v>56060</v>
      </c>
      <c r="H101" s="38">
        <f>H102</f>
        <v>56060</v>
      </c>
      <c r="I101" s="53">
        <f>I102</f>
        <v>0</v>
      </c>
      <c r="J101" s="38">
        <f t="shared" si="10"/>
        <v>56060</v>
      </c>
      <c r="K101" s="48"/>
    </row>
    <row r="102" spans="1:11" hidden="1">
      <c r="A102" s="46" t="s">
        <v>21</v>
      </c>
      <c r="B102" s="46"/>
      <c r="C102" s="46"/>
      <c r="D102" s="46"/>
      <c r="E102" s="46"/>
      <c r="F102" s="46">
        <v>0</v>
      </c>
      <c r="G102" s="47">
        <f>29060+27000</f>
        <v>56060</v>
      </c>
      <c r="H102" s="47">
        <f>29060+27000</f>
        <v>56060</v>
      </c>
      <c r="I102" s="58"/>
      <c r="J102" s="47">
        <f t="shared" si="10"/>
        <v>56060</v>
      </c>
    </row>
    <row r="103" spans="1:11" ht="47.25" outlineLevel="2">
      <c r="A103" s="49" t="s">
        <v>50</v>
      </c>
      <c r="B103" s="7"/>
      <c r="C103" s="15">
        <f>SUM(C104:C105)</f>
        <v>5423</v>
      </c>
      <c r="D103" s="34">
        <f>SUM(D104:D105)</f>
        <v>5423</v>
      </c>
      <c r="E103" s="42">
        <f>SUM(E104:E105)</f>
        <v>0</v>
      </c>
      <c r="F103" s="34">
        <f t="shared" ref="F103:F105" si="14">D103+E103</f>
        <v>5423</v>
      </c>
      <c r="G103" s="42">
        <f>SUM(G104:G105)</f>
        <v>0</v>
      </c>
      <c r="H103" s="34">
        <v>0</v>
      </c>
      <c r="I103" s="53">
        <f>SUM(I104:I105)</f>
        <v>66809</v>
      </c>
      <c r="J103" s="34">
        <f t="shared" si="10"/>
        <v>66809</v>
      </c>
    </row>
    <row r="104" spans="1:11" outlineLevel="2">
      <c r="A104" s="50" t="s">
        <v>8</v>
      </c>
      <c r="B104" s="7"/>
      <c r="C104" s="7">
        <f>4522+1</f>
        <v>4523</v>
      </c>
      <c r="D104" s="37">
        <f>SUM(B104:C104)</f>
        <v>4523</v>
      </c>
      <c r="E104" s="44"/>
      <c r="F104" s="37">
        <f t="shared" si="14"/>
        <v>4523</v>
      </c>
      <c r="G104" s="37"/>
      <c r="H104" s="37">
        <v>0</v>
      </c>
      <c r="I104" s="55">
        <v>25845</v>
      </c>
      <c r="J104" s="37">
        <f t="shared" si="10"/>
        <v>25845</v>
      </c>
    </row>
    <row r="105" spans="1:11" outlineLevel="2">
      <c r="A105" s="50" t="s">
        <v>4</v>
      </c>
      <c r="B105" s="7"/>
      <c r="C105" s="7">
        <v>900</v>
      </c>
      <c r="D105" s="37">
        <f t="shared" ref="D105" si="15">SUM(B105:C105)</f>
        <v>900</v>
      </c>
      <c r="E105" s="44"/>
      <c r="F105" s="37">
        <f t="shared" si="14"/>
        <v>900</v>
      </c>
      <c r="G105" s="37"/>
      <c r="H105" s="37">
        <v>0</v>
      </c>
      <c r="I105" s="55">
        <v>40964</v>
      </c>
      <c r="J105" s="37">
        <f t="shared" si="10"/>
        <v>40964</v>
      </c>
    </row>
    <row r="106" spans="1:11" hidden="1">
      <c r="A106" s="5" t="s">
        <v>26</v>
      </c>
      <c r="B106" s="19">
        <f>B10+B31+B56+B57+B58+B61+B68+B84+B85+B87+B89+B92+B94+B95</f>
        <v>9467</v>
      </c>
      <c r="C106" s="19">
        <f>C10+C31+C56+C57+C58+C61+C68+C84+C85+C87+C89+C92+C94+C95</f>
        <v>3500746</v>
      </c>
      <c r="D106" s="38">
        <f>D10+D31+D56+D57+D58+D61+D68+D84+D85+D87+D89+D92+D94+D95+D96+D98</f>
        <v>3510213</v>
      </c>
      <c r="E106" s="38">
        <f>E10+E31+E56+E57+E58+E61+E68+E84+E85+E87+E89+E92+E94+E95+E96+E98</f>
        <v>197897</v>
      </c>
      <c r="F106" s="42">
        <f>F10+F31+F56+F57+F58+F61+F68+F84+F85+F87+F89+F92+F94+F95+F96+F98+F101</f>
        <v>3708110</v>
      </c>
      <c r="G106" s="42">
        <f>G10+G31+G56+G57+G58+G61+G68+G84+G85+G87+G89+G92+G94+G95+G96+G98+G101</f>
        <v>144186</v>
      </c>
      <c r="H106" s="38">
        <f>H10+H31+H56+H57+H58+H61+H68+H84+H85+H87+H89+H92+H94+H95+H96+H98+H101+H103</f>
        <v>3852296</v>
      </c>
      <c r="I106" s="57">
        <f t="shared" ref="I106:J106" si="16">I10+I31+I56+I57+I58+I61+I68+I84+I85+I87+I89+I92+I94+I95+I96+I98+I101+I103</f>
        <v>220605</v>
      </c>
      <c r="J106" s="38">
        <f t="shared" si="16"/>
        <v>4072901</v>
      </c>
    </row>
  </sheetData>
  <mergeCells count="6">
    <mergeCell ref="A7:J7"/>
    <mergeCell ref="A1:J1"/>
    <mergeCell ref="A2:J2"/>
    <mergeCell ref="A3:J3"/>
    <mergeCell ref="A5:J5"/>
    <mergeCell ref="A6:J6"/>
  </mergeCells>
  <phoneticPr fontId="0" type="noConversion"/>
  <printOptions horizontalCentered="1"/>
  <pageMargins left="0.59055118110236227" right="0.51181102362204722" top="0.98425196850393704" bottom="0.98425196850393704" header="0.51181102362204722" footer="0.51181102362204722"/>
  <pageSetup paperSize="9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прил.7</vt:lpstr>
      <vt:lpstr>прил.7!Заголовки_для_печати</vt:lpstr>
    </vt:vector>
  </TitlesOfParts>
  <Company>Департамент Финансов Ярославской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Rachkova</dc:creator>
  <cp:lastModifiedBy>Lobodaia</cp:lastModifiedBy>
  <cp:lastPrinted>2010-11-13T11:00:36Z</cp:lastPrinted>
  <dcterms:created xsi:type="dcterms:W3CDTF">2004-12-08T05:54:04Z</dcterms:created>
  <dcterms:modified xsi:type="dcterms:W3CDTF">2010-11-13T13:39:04Z</dcterms:modified>
</cp:coreProperties>
</file>