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35" yWindow="60" windowWidth="15930" windowHeight="124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Лист2!$A$1:$P$40</definedName>
  </definedNames>
  <calcPr calcId="145621"/>
</workbook>
</file>

<file path=xl/calcChain.xml><?xml version="1.0" encoding="utf-8"?>
<calcChain xmlns="http://schemas.openxmlformats.org/spreadsheetml/2006/main">
  <c r="N40" i="2" l="1"/>
  <c r="P39" i="2"/>
  <c r="P38" i="2"/>
  <c r="K39" i="2"/>
  <c r="K38" i="2"/>
  <c r="L13" i="2" l="1"/>
  <c r="J37" i="2"/>
  <c r="J32" i="2"/>
  <c r="J28" i="2" s="1"/>
  <c r="K29" i="2"/>
  <c r="K26" i="2"/>
  <c r="J24" i="2"/>
  <c r="J21" i="2" s="1"/>
  <c r="K22" i="2"/>
  <c r="J19" i="2"/>
  <c r="J16" i="2" s="1"/>
  <c r="J17" i="2"/>
  <c r="J14" i="2"/>
  <c r="J12" i="2"/>
  <c r="J11" i="2"/>
  <c r="J40" i="2" l="1"/>
  <c r="O39" i="2"/>
  <c r="O38" i="2"/>
  <c r="O37" i="2" s="1"/>
  <c r="O32" i="2"/>
  <c r="P29" i="2"/>
  <c r="O28" i="2"/>
  <c r="P26" i="2"/>
  <c r="O24" i="2"/>
  <c r="O21" i="2" s="1"/>
  <c r="P22" i="2"/>
  <c r="O19" i="2"/>
  <c r="O17" i="2"/>
  <c r="O14" i="2"/>
  <c r="O12" i="2"/>
  <c r="O11" i="2" l="1"/>
  <c r="O16" i="2"/>
  <c r="O40" i="2"/>
  <c r="M12" i="2"/>
  <c r="M11" i="2" s="1"/>
  <c r="M14" i="2"/>
  <c r="M17" i="2"/>
  <c r="M19" i="2"/>
  <c r="M16" i="2" s="1"/>
  <c r="M24" i="2"/>
  <c r="M21" i="2" s="1"/>
  <c r="M39" i="2"/>
  <c r="M37" i="2" s="1"/>
  <c r="M38" i="2"/>
  <c r="M32" i="2"/>
  <c r="M28" i="2" s="1"/>
  <c r="H12" i="2"/>
  <c r="H11" i="2" s="1"/>
  <c r="H14" i="2"/>
  <c r="H17" i="2"/>
  <c r="H19" i="2"/>
  <c r="H24" i="2"/>
  <c r="H21" i="2" s="1"/>
  <c r="H32" i="2"/>
  <c r="H28" i="2" s="1"/>
  <c r="H39" i="2"/>
  <c r="H38" i="2"/>
  <c r="N29" i="2"/>
  <c r="N26" i="2"/>
  <c r="N22" i="2"/>
  <c r="I29" i="2"/>
  <c r="I26" i="2"/>
  <c r="I22" i="2"/>
  <c r="G12" i="2"/>
  <c r="N13" i="2"/>
  <c r="G14" i="2"/>
  <c r="L15" i="2"/>
  <c r="L39" i="2" s="1"/>
  <c r="G17" i="2"/>
  <c r="L18" i="2"/>
  <c r="G19" i="2"/>
  <c r="L20" i="2"/>
  <c r="L19" i="2" s="1"/>
  <c r="G24" i="2"/>
  <c r="G21" i="2" s="1"/>
  <c r="L25" i="2"/>
  <c r="L24" i="2" s="1"/>
  <c r="G32" i="2"/>
  <c r="G28" i="2" s="1"/>
  <c r="L36" i="2"/>
  <c r="N36" i="2" s="1"/>
  <c r="P36" i="2" s="1"/>
  <c r="P32" i="2" s="1"/>
  <c r="P28" i="2" s="1"/>
  <c r="G37" i="2"/>
  <c r="D37" i="2"/>
  <c r="E36" i="2"/>
  <c r="I36" i="2" s="1"/>
  <c r="D32" i="2"/>
  <c r="D28" i="2" s="1"/>
  <c r="E25" i="2"/>
  <c r="I25" i="2" s="1"/>
  <c r="D24" i="2"/>
  <c r="D21" i="2" s="1"/>
  <c r="E20" i="2"/>
  <c r="I20" i="2" s="1"/>
  <c r="D19" i="2"/>
  <c r="E18" i="2"/>
  <c r="I18" i="2" s="1"/>
  <c r="D17" i="2"/>
  <c r="D16" i="2" s="1"/>
  <c r="E15" i="2"/>
  <c r="I15" i="2" s="1"/>
  <c r="D14" i="2"/>
  <c r="E13" i="2"/>
  <c r="I13" i="2" s="1"/>
  <c r="K13" i="2" s="1"/>
  <c r="D12" i="2"/>
  <c r="D11" i="2" s="1"/>
  <c r="L32" i="2"/>
  <c r="L29" i="2"/>
  <c r="L26" i="2"/>
  <c r="L22" i="2"/>
  <c r="L14" i="2"/>
  <c r="E29" i="2"/>
  <c r="E26" i="2"/>
  <c r="E22" i="2"/>
  <c r="E19" i="2"/>
  <c r="N20" i="2"/>
  <c r="E38" i="2"/>
  <c r="N25" i="2"/>
  <c r="P25" i="2" s="1"/>
  <c r="P24" i="2" s="1"/>
  <c r="P21" i="2" s="1"/>
  <c r="N24" i="2"/>
  <c r="N21" i="2" s="1"/>
  <c r="N15" i="2"/>
  <c r="P15" i="2" s="1"/>
  <c r="P14" i="2" s="1"/>
  <c r="L17" i="2"/>
  <c r="N18" i="2"/>
  <c r="L28" i="2"/>
  <c r="E24" i="2"/>
  <c r="E21" i="2" s="1"/>
  <c r="L12" i="2"/>
  <c r="L11" i="2" s="1"/>
  <c r="E12" i="2"/>
  <c r="F38" i="2"/>
  <c r="F39" i="2"/>
  <c r="F37" i="2" s="1"/>
  <c r="C39" i="2"/>
  <c r="C38" i="2"/>
  <c r="C17" i="2"/>
  <c r="C16" i="2" s="1"/>
  <c r="C12" i="2"/>
  <c r="C29" i="2"/>
  <c r="F32" i="2"/>
  <c r="F28" i="2" s="1"/>
  <c r="C32" i="2"/>
  <c r="F29" i="2"/>
  <c r="F26" i="2"/>
  <c r="C26" i="2"/>
  <c r="F24" i="2"/>
  <c r="C24" i="2"/>
  <c r="F22" i="2"/>
  <c r="C22" i="2"/>
  <c r="C21" i="2" s="1"/>
  <c r="F19" i="2"/>
  <c r="F16" i="2" s="1"/>
  <c r="C19" i="2"/>
  <c r="F17" i="2"/>
  <c r="F14" i="2"/>
  <c r="F11" i="2" s="1"/>
  <c r="C14" i="2"/>
  <c r="C11" i="2" s="1"/>
  <c r="F12" i="2"/>
  <c r="C34" i="1"/>
  <c r="C32" i="1"/>
  <c r="C29" i="1" s="1"/>
  <c r="C38" i="1"/>
  <c r="C40" i="1"/>
  <c r="C30" i="1"/>
  <c r="C13" i="1"/>
  <c r="C15" i="1"/>
  <c r="C12" i="1"/>
  <c r="C18" i="1"/>
  <c r="C17" i="1" s="1"/>
  <c r="C21" i="1"/>
  <c r="C49" i="1"/>
  <c r="C42" i="1"/>
  <c r="C36" i="1"/>
  <c r="C45" i="1"/>
  <c r="C44" i="1" s="1"/>
  <c r="C47" i="1"/>
  <c r="F21" i="2"/>
  <c r="N12" i="2" l="1"/>
  <c r="N11" i="2" s="1"/>
  <c r="P13" i="2"/>
  <c r="I39" i="2"/>
  <c r="K15" i="2"/>
  <c r="I14" i="2"/>
  <c r="I19" i="2"/>
  <c r="K20" i="2"/>
  <c r="K19" i="2" s="1"/>
  <c r="C28" i="2"/>
  <c r="N39" i="2"/>
  <c r="N37" i="2" s="1"/>
  <c r="L38" i="2"/>
  <c r="L37" i="2" s="1"/>
  <c r="L16" i="2"/>
  <c r="I17" i="2"/>
  <c r="K18" i="2"/>
  <c r="K17" i="2" s="1"/>
  <c r="K16" i="2" s="1"/>
  <c r="I24" i="2"/>
  <c r="I21" i="2" s="1"/>
  <c r="K25" i="2"/>
  <c r="K24" i="2" s="1"/>
  <c r="K21" i="2" s="1"/>
  <c r="E14" i="2"/>
  <c r="E11" i="2" s="1"/>
  <c r="G16" i="2"/>
  <c r="G11" i="2"/>
  <c r="H37" i="2"/>
  <c r="H40" i="2" s="1"/>
  <c r="H16" i="2"/>
  <c r="E39" i="2"/>
  <c r="E37" i="2" s="1"/>
  <c r="F40" i="2"/>
  <c r="C37" i="2"/>
  <c r="N17" i="2"/>
  <c r="N16" i="2" s="1"/>
  <c r="P18" i="2"/>
  <c r="P17" i="2" s="1"/>
  <c r="D40" i="2"/>
  <c r="I32" i="2"/>
  <c r="I28" i="2" s="1"/>
  <c r="K36" i="2"/>
  <c r="K32" i="2" s="1"/>
  <c r="K28" i="2" s="1"/>
  <c r="N14" i="2"/>
  <c r="N19" i="2"/>
  <c r="P20" i="2"/>
  <c r="P19" i="2" s="1"/>
  <c r="L21" i="2"/>
  <c r="K12" i="2"/>
  <c r="C40" i="2"/>
  <c r="I37" i="2"/>
  <c r="I38" i="2"/>
  <c r="I12" i="2"/>
  <c r="I11" i="2" s="1"/>
  <c r="I16" i="2"/>
  <c r="G40" i="2"/>
  <c r="C53" i="1"/>
  <c r="L40" i="2"/>
  <c r="N38" i="2"/>
  <c r="N32" i="2"/>
  <c r="N28" i="2" s="1"/>
  <c r="M40" i="2"/>
  <c r="E17" i="2"/>
  <c r="E16" i="2" s="1"/>
  <c r="E32" i="2"/>
  <c r="E28" i="2" s="1"/>
  <c r="K14" i="2" l="1"/>
  <c r="K11" i="2"/>
  <c r="E40" i="2"/>
  <c r="P16" i="2"/>
  <c r="P12" i="2"/>
  <c r="P11" i="2" s="1"/>
  <c r="P40" i="2" s="1"/>
  <c r="P37" i="2"/>
  <c r="I40" i="2"/>
  <c r="K37" i="2" l="1"/>
  <c r="K40" i="2" s="1"/>
</calcChain>
</file>

<file path=xl/sharedStrings.xml><?xml version="1.0" encoding="utf-8"?>
<sst xmlns="http://schemas.openxmlformats.org/spreadsheetml/2006/main" count="174" uniqueCount="140">
  <si>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</si>
  <si>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</si>
  <si>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</si>
  <si>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</si>
  <si>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</si>
  <si>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</si>
  <si>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</si>
  <si>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</si>
  <si>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</si>
  <si>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</si>
  <si>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</si>
  <si>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</si>
  <si>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</si>
  <si>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</si>
  <si>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</si>
  <si>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</si>
  <si>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</si>
  <si>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</si>
  <si>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</si>
  <si>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</si>
  <si>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</si>
  <si>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</si>
  <si>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</si>
  <si>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</si>
  <si>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</si>
  <si>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</si>
  <si>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</si>
  <si>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</si>
  <si>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</si>
  <si>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</si>
  <si>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</si>
  <si>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</si>
  <si>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</si>
  <si>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</si>
  <si>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</si>
  <si>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</si>
  <si>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</si>
  <si>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</si>
  <si>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</si>
  <si>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</si>
  <si>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</si>
  <si>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</si>
  <si>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</si>
  <si>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</si>
  <si>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</si>
  <si>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</si>
  <si>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</si>
  <si>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</si>
  <si>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</si>
  <si>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</si>
  <si>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</si>
  <si>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</si>
  <si>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</si>
  <si>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</si>
  <si>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</si>
  <si>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</si>
  <si>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</si>
  <si>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</si>
  <si>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</si>
  <si>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</si>
  <si>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</si>
  <si>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</si>
  <si>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</si>
  <si>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</si>
  <si>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</si>
  <si>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</si>
  <si>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</si>
  <si>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</si>
  <si>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</si>
  <si>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</si>
  <si>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</si>
  <si>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</si>
  <si>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</si>
  <si>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</si>
  <si>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</si>
  <si>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</si>
  <si>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</si>
  <si>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</si>
  <si>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</si>
  <si>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</si>
  <si>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</si>
  <si>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</si>
  <si>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</si>
  <si>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</si>
  <si>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</si>
  <si>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</si>
  <si>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</si>
  <si>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</si>
  <si>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</si>
  <si>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</si>
  <si>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</si>
  <si>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</si>
  <si>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</si>
  <si>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</si>
  <si>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</si>
  <si>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</si>
  <si>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</si>
  <si>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</si>
  <si>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</si>
  <si>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</si>
  <si>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</si>
  <si>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</si>
  <si>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</si>
  <si>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</si>
  <si>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</si>
  <si>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</si>
  <si>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</si>
  <si>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</si>
  <si>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</si>
  <si>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</si>
  <si>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</si>
  <si>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</si>
  <si>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</si>
  <si>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</si>
  <si>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</si>
  <si>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</si>
  <si>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</si>
  <si>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</si>
  <si>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</si>
  <si>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</si>
  <si>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</si>
  <si>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</si>
  <si>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</si>
  <si>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</si>
  <si>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</si>
  <si>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</si>
  <si>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</si>
  <si>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</si>
  <si>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</si>
  <si>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</si>
  <si>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</si>
  <si>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</si>
  <si>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от _______________ № ______</t>
  </si>
  <si>
    <t xml:space="preserve">на плановый период 2017 и 2018 годов </t>
  </si>
  <si>
    <t>2018 год
( руб.)</t>
  </si>
  <si>
    <t>поправки 2017 год</t>
  </si>
  <si>
    <t>поправки 2018 год</t>
  </si>
  <si>
    <t>Уточнение март</t>
  </si>
  <si>
    <t>Уточнение июнь (2017)</t>
  </si>
  <si>
    <t>Уточнение 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</si>
</sst>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3" t="s">
        <v>70</v>
      </c>
      <c r="B2" s="53"/>
      <c r="C2" s="53"/>
    </row>
    <row r="3" spans="1:3" ht="15.75" x14ac:dyDescent="0.25">
      <c r="A3" s="53" t="s">
        <v>62</v>
      </c>
      <c r="B3" s="53"/>
      <c r="C3" s="53"/>
    </row>
    <row r="4" spans="1:3" ht="15.75" x14ac:dyDescent="0.25">
      <c r="A4" s="53" t="s">
        <v>63</v>
      </c>
      <c r="B4" s="53"/>
      <c r="C4" s="5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2" t="s">
        <v>21</v>
      </c>
      <c r="B7" s="52"/>
      <c r="C7" s="52"/>
    </row>
    <row r="8" spans="1:3" ht="18.75" x14ac:dyDescent="0.3">
      <c r="A8" s="52" t="s">
        <v>67</v>
      </c>
      <c r="B8" s="52"/>
      <c r="C8" s="52"/>
    </row>
    <row r="9" spans="1:3" ht="18.75" x14ac:dyDescent="0.3">
      <c r="A9" s="52" t="s">
        <v>69</v>
      </c>
      <c r="B9" s="52"/>
      <c r="C9" s="5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view="pageBreakPreview" topLeftCell="A17" zoomScaleNormal="100" zoomScaleSheetLayoutView="100" workbookViewId="0">
      <selection activeCell="B5" sqref="B5"/>
    </sheetView>
  </sheetViews>
  <sheetFormatPr defaultRowHeight="12.75" x14ac:dyDescent="0.2"/>
  <cols>
    <col min="1" max="1" width="29" style="2" bestFit="1" customWidth="1"/>
    <col min="2" max="2" width="53.140625" style="2" customWidth="1"/>
    <col min="3" max="5" width="15.140625" style="25" hidden="1" customWidth="1"/>
    <col min="6" max="10" width="15.42578125" style="25" hidden="1" customWidth="1"/>
    <col min="11" max="11" width="15.42578125" style="25" customWidth="1"/>
    <col min="12" max="15" width="15.42578125" style="25" hidden="1" customWidth="1"/>
    <col min="16" max="16" width="15.42578125" style="25" customWidth="1"/>
    <col min="17" max="16384" width="9.140625" style="2"/>
  </cols>
  <sheetData>
    <row r="1" spans="1:16" ht="15.75" x14ac:dyDescent="0.25">
      <c r="A1" s="53" t="s">
        <v>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6" ht="15.75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ht="15.75" x14ac:dyDescent="0.25">
      <c r="A3" s="53" t="s">
        <v>132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ht="15.75" x14ac:dyDescent="0.25">
      <c r="A4" s="47"/>
      <c r="B4" s="39"/>
      <c r="C4" s="39"/>
      <c r="D4" s="39"/>
      <c r="E4" s="39"/>
      <c r="F4" s="39"/>
      <c r="G4" s="39"/>
      <c r="H4" s="39"/>
      <c r="I4" s="39"/>
      <c r="J4" s="51"/>
      <c r="K4" s="51"/>
      <c r="L4" s="39"/>
      <c r="M4" s="39"/>
      <c r="N4" s="39"/>
      <c r="O4" s="50"/>
      <c r="P4" s="50"/>
    </row>
    <row r="5" spans="1:16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 ht="18.75" x14ac:dyDescent="0.3">
      <c r="A6" s="52" t="s">
        <v>21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ht="18" customHeight="1" x14ac:dyDescent="0.3">
      <c r="A7" s="52" t="s">
        <v>114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8.75" x14ac:dyDescent="0.3">
      <c r="A8" s="52" t="s">
        <v>133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18.75" x14ac:dyDescent="0.3">
      <c r="A9" s="54"/>
      <c r="B9" s="54"/>
    </row>
    <row r="10" spans="1:16" ht="39" customHeight="1" x14ac:dyDescent="0.2">
      <c r="A10" s="32" t="s">
        <v>5</v>
      </c>
      <c r="B10" s="32" t="s">
        <v>20</v>
      </c>
      <c r="C10" s="22" t="s">
        <v>130</v>
      </c>
      <c r="D10" s="22" t="s">
        <v>135</v>
      </c>
      <c r="E10" s="22" t="s">
        <v>130</v>
      </c>
      <c r="F10" s="22" t="s">
        <v>134</v>
      </c>
      <c r="G10" s="22" t="s">
        <v>136</v>
      </c>
      <c r="H10" s="22" t="s">
        <v>137</v>
      </c>
      <c r="I10" s="22" t="s">
        <v>130</v>
      </c>
      <c r="J10" s="22" t="s">
        <v>138</v>
      </c>
      <c r="K10" s="22" t="s">
        <v>130</v>
      </c>
      <c r="L10" s="22" t="s">
        <v>134</v>
      </c>
      <c r="M10" s="22" t="s">
        <v>137</v>
      </c>
      <c r="N10" s="22" t="s">
        <v>134</v>
      </c>
      <c r="O10" s="22" t="s">
        <v>139</v>
      </c>
      <c r="P10" s="22" t="s">
        <v>134</v>
      </c>
    </row>
    <row r="11" spans="1:16" ht="48" customHeight="1" x14ac:dyDescent="0.25">
      <c r="A11" s="26" t="s">
        <v>22</v>
      </c>
      <c r="B11" s="37" t="s">
        <v>71</v>
      </c>
      <c r="C11" s="27">
        <f t="shared" ref="C11:N11" si="0">C12-C14</f>
        <v>1750000000</v>
      </c>
      <c r="D11" s="27">
        <f t="shared" si="0"/>
        <v>0</v>
      </c>
      <c r="E11" s="27">
        <f t="shared" si="0"/>
        <v>1750000000</v>
      </c>
      <c r="F11" s="27">
        <f t="shared" si="0"/>
        <v>-250000000</v>
      </c>
      <c r="G11" s="27">
        <f t="shared" si="0"/>
        <v>0</v>
      </c>
      <c r="H11" s="27">
        <f t="shared" si="0"/>
        <v>0</v>
      </c>
      <c r="I11" s="27">
        <f t="shared" si="0"/>
        <v>1750000000</v>
      </c>
      <c r="J11" s="27">
        <f t="shared" si="0"/>
        <v>0</v>
      </c>
      <c r="K11" s="27">
        <f t="shared" si="0"/>
        <v>1750000000</v>
      </c>
      <c r="L11" s="27">
        <f t="shared" si="0"/>
        <v>-250000000</v>
      </c>
      <c r="M11" s="27">
        <f t="shared" si="0"/>
        <v>0</v>
      </c>
      <c r="N11" s="27">
        <f t="shared" si="0"/>
        <v>-250000000</v>
      </c>
      <c r="O11" s="27">
        <f t="shared" ref="O11:P11" si="1">O12-O14</f>
        <v>0</v>
      </c>
      <c r="P11" s="27">
        <f t="shared" si="1"/>
        <v>-250000000</v>
      </c>
    </row>
    <row r="12" spans="1:16" ht="47.25" x14ac:dyDescent="0.25">
      <c r="A12" s="26" t="s">
        <v>23</v>
      </c>
      <c r="B12" s="29" t="s">
        <v>72</v>
      </c>
      <c r="C12" s="27">
        <f t="shared" ref="C12:P12" si="2">C13</f>
        <v>5000000000</v>
      </c>
      <c r="D12" s="27">
        <f t="shared" si="2"/>
        <v>0</v>
      </c>
      <c r="E12" s="27">
        <f t="shared" si="2"/>
        <v>5000000000</v>
      </c>
      <c r="F12" s="27">
        <f t="shared" si="2"/>
        <v>3000000000</v>
      </c>
      <c r="G12" s="27">
        <f t="shared" si="2"/>
        <v>0</v>
      </c>
      <c r="H12" s="27">
        <f>H13</f>
        <v>0</v>
      </c>
      <c r="I12" s="27">
        <f>I13</f>
        <v>5000000000</v>
      </c>
      <c r="J12" s="27">
        <f t="shared" si="2"/>
        <v>0</v>
      </c>
      <c r="K12" s="27">
        <f t="shared" si="2"/>
        <v>5000000000</v>
      </c>
      <c r="L12" s="27">
        <f t="shared" si="2"/>
        <v>3000000000</v>
      </c>
      <c r="M12" s="27">
        <f t="shared" si="2"/>
        <v>0</v>
      </c>
      <c r="N12" s="27">
        <f t="shared" si="2"/>
        <v>3000000000</v>
      </c>
      <c r="O12" s="27">
        <f t="shared" si="2"/>
        <v>0</v>
      </c>
      <c r="P12" s="27">
        <f t="shared" si="2"/>
        <v>3000000000</v>
      </c>
    </row>
    <row r="13" spans="1:16" ht="50.25" customHeight="1" x14ac:dyDescent="0.25">
      <c r="A13" s="24" t="s">
        <v>7</v>
      </c>
      <c r="B13" s="48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/>
      <c r="I13" s="23">
        <f>E13+H13</f>
        <v>5000000000</v>
      </c>
      <c r="J13" s="23"/>
      <c r="K13" s="23">
        <f>I13+J13</f>
        <v>5000000000</v>
      </c>
      <c r="L13" s="23">
        <f>F13+G13</f>
        <v>3000000000</v>
      </c>
      <c r="M13" s="23"/>
      <c r="N13" s="23">
        <f>L13+M13</f>
        <v>3000000000</v>
      </c>
      <c r="O13" s="23"/>
      <c r="P13" s="23">
        <f>N13+O13</f>
        <v>3000000000</v>
      </c>
    </row>
    <row r="14" spans="1:16" ht="47.25" x14ac:dyDescent="0.25">
      <c r="A14" s="26" t="s">
        <v>24</v>
      </c>
      <c r="B14" s="29" t="s">
        <v>96</v>
      </c>
      <c r="C14" s="27">
        <f t="shared" ref="C14:P14" si="3">C15</f>
        <v>3250000000</v>
      </c>
      <c r="D14" s="27">
        <f t="shared" si="3"/>
        <v>0</v>
      </c>
      <c r="E14" s="27">
        <f t="shared" si="3"/>
        <v>3250000000</v>
      </c>
      <c r="F14" s="27">
        <f t="shared" si="3"/>
        <v>3250000000</v>
      </c>
      <c r="G14" s="27">
        <f t="shared" si="3"/>
        <v>0</v>
      </c>
      <c r="H14" s="27">
        <f>H15</f>
        <v>0</v>
      </c>
      <c r="I14" s="27">
        <f>I15</f>
        <v>3250000000</v>
      </c>
      <c r="J14" s="27">
        <f t="shared" si="3"/>
        <v>0</v>
      </c>
      <c r="K14" s="27">
        <f t="shared" si="3"/>
        <v>3250000000</v>
      </c>
      <c r="L14" s="27">
        <f t="shared" si="3"/>
        <v>3250000000</v>
      </c>
      <c r="M14" s="27">
        <f t="shared" si="3"/>
        <v>0</v>
      </c>
      <c r="N14" s="27">
        <f t="shared" si="3"/>
        <v>3250000000</v>
      </c>
      <c r="O14" s="27">
        <f t="shared" si="3"/>
        <v>0</v>
      </c>
      <c r="P14" s="27">
        <f t="shared" si="3"/>
        <v>3250000000</v>
      </c>
    </row>
    <row r="15" spans="1:16" ht="52.5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/>
      <c r="I15" s="23">
        <f>E15+H15</f>
        <v>3250000000</v>
      </c>
      <c r="J15" s="23"/>
      <c r="K15" s="23">
        <f>I15+J15</f>
        <v>3250000000</v>
      </c>
      <c r="L15" s="23">
        <f>F15+G15</f>
        <v>3250000000</v>
      </c>
      <c r="M15" s="23"/>
      <c r="N15" s="23">
        <f>L15+M15</f>
        <v>3250000000</v>
      </c>
      <c r="O15" s="23"/>
      <c r="P15" s="23">
        <f>N15+O15</f>
        <v>3250000000</v>
      </c>
    </row>
    <row r="16" spans="1:16" ht="31.5" x14ac:dyDescent="0.25">
      <c r="A16" s="26" t="s">
        <v>73</v>
      </c>
      <c r="B16" s="29" t="s">
        <v>74</v>
      </c>
      <c r="C16" s="27">
        <f t="shared" ref="C16:N16" si="4">C17-C19</f>
        <v>3396777376</v>
      </c>
      <c r="D16" s="27">
        <f t="shared" si="4"/>
        <v>0</v>
      </c>
      <c r="E16" s="27">
        <f t="shared" si="4"/>
        <v>3396777376</v>
      </c>
      <c r="F16" s="27">
        <f t="shared" si="4"/>
        <v>-1019988389</v>
      </c>
      <c r="G16" s="27">
        <f t="shared" si="4"/>
        <v>0</v>
      </c>
      <c r="H16" s="27">
        <f t="shared" si="4"/>
        <v>-2718431000</v>
      </c>
      <c r="I16" s="27">
        <f t="shared" si="4"/>
        <v>678346376</v>
      </c>
      <c r="J16" s="27">
        <f t="shared" si="4"/>
        <v>0</v>
      </c>
      <c r="K16" s="27">
        <f t="shared" si="4"/>
        <v>678346376</v>
      </c>
      <c r="L16" s="27">
        <f t="shared" si="4"/>
        <v>-1019988389</v>
      </c>
      <c r="M16" s="27">
        <f t="shared" si="4"/>
        <v>-2993023400</v>
      </c>
      <c r="N16" s="27">
        <f t="shared" si="4"/>
        <v>-4013011789</v>
      </c>
      <c r="O16" s="27">
        <f t="shared" ref="O16:P16" si="5">O17-O19</f>
        <v>0</v>
      </c>
      <c r="P16" s="27">
        <f t="shared" si="5"/>
        <v>-4013011789</v>
      </c>
    </row>
    <row r="17" spans="1:16" ht="31.5" x14ac:dyDescent="0.25">
      <c r="A17" s="26" t="s">
        <v>75</v>
      </c>
      <c r="B17" s="29" t="s">
        <v>76</v>
      </c>
      <c r="C17" s="27">
        <f t="shared" ref="C17:L17" si="6">C18</f>
        <v>6276777376</v>
      </c>
      <c r="D17" s="27">
        <f t="shared" si="6"/>
        <v>0</v>
      </c>
      <c r="E17" s="27">
        <f t="shared" si="6"/>
        <v>6276777376</v>
      </c>
      <c r="F17" s="27">
        <f t="shared" si="6"/>
        <v>1980011611</v>
      </c>
      <c r="G17" s="27">
        <f t="shared" si="6"/>
        <v>0</v>
      </c>
      <c r="H17" s="27">
        <f>H18</f>
        <v>-1218431000</v>
      </c>
      <c r="I17" s="27">
        <f>I18</f>
        <v>5058346376</v>
      </c>
      <c r="J17" s="27">
        <f t="shared" si="6"/>
        <v>0</v>
      </c>
      <c r="K17" s="27">
        <f t="shared" si="6"/>
        <v>5058346376</v>
      </c>
      <c r="L17" s="27">
        <f t="shared" si="6"/>
        <v>1980011611</v>
      </c>
      <c r="M17" s="27">
        <f>M18</f>
        <v>484901600</v>
      </c>
      <c r="N17" s="27">
        <f>N18</f>
        <v>2464913211</v>
      </c>
      <c r="O17" s="27">
        <f>O18</f>
        <v>0</v>
      </c>
      <c r="P17" s="27">
        <f>P18</f>
        <v>2464913211</v>
      </c>
    </row>
    <row r="18" spans="1:16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v>-1218431000</v>
      </c>
      <c r="I18" s="23">
        <f>E18+H18</f>
        <v>5058346376</v>
      </c>
      <c r="J18" s="23"/>
      <c r="K18" s="23">
        <f>I18+J18</f>
        <v>5058346376</v>
      </c>
      <c r="L18" s="23">
        <f>F18+G18</f>
        <v>1980011611</v>
      </c>
      <c r="M18" s="23">
        <v>484901600</v>
      </c>
      <c r="N18" s="23">
        <f>L18+M18</f>
        <v>2464913211</v>
      </c>
      <c r="O18" s="23"/>
      <c r="P18" s="23">
        <f>N18+O18</f>
        <v>2464913211</v>
      </c>
    </row>
    <row r="19" spans="1:16" ht="38.25" customHeight="1" x14ac:dyDescent="0.25">
      <c r="A19" s="26" t="s">
        <v>78</v>
      </c>
      <c r="B19" s="37" t="s">
        <v>79</v>
      </c>
      <c r="C19" s="27">
        <f t="shared" ref="C19:P19" si="7">C20</f>
        <v>2880000000</v>
      </c>
      <c r="D19" s="27">
        <f t="shared" si="7"/>
        <v>0</v>
      </c>
      <c r="E19" s="27">
        <f t="shared" si="7"/>
        <v>2880000000</v>
      </c>
      <c r="F19" s="27">
        <f t="shared" si="7"/>
        <v>3000000000</v>
      </c>
      <c r="G19" s="27">
        <f t="shared" si="7"/>
        <v>0</v>
      </c>
      <c r="H19" s="27">
        <f>H20</f>
        <v>1500000000</v>
      </c>
      <c r="I19" s="27">
        <f>I20</f>
        <v>4380000000</v>
      </c>
      <c r="J19" s="27">
        <f t="shared" si="7"/>
        <v>0</v>
      </c>
      <c r="K19" s="27">
        <f t="shared" si="7"/>
        <v>4380000000</v>
      </c>
      <c r="L19" s="27">
        <f t="shared" si="7"/>
        <v>3000000000</v>
      </c>
      <c r="M19" s="27">
        <f t="shared" si="7"/>
        <v>3477925000</v>
      </c>
      <c r="N19" s="27">
        <f t="shared" si="7"/>
        <v>6477925000</v>
      </c>
      <c r="O19" s="27">
        <f t="shared" si="7"/>
        <v>0</v>
      </c>
      <c r="P19" s="27">
        <f t="shared" si="7"/>
        <v>6477925000</v>
      </c>
    </row>
    <row r="20" spans="1:16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v>1500000000</v>
      </c>
      <c r="I20" s="23">
        <f>E20+H20</f>
        <v>4380000000</v>
      </c>
      <c r="J20" s="23"/>
      <c r="K20" s="23">
        <f>I20+J20</f>
        <v>4380000000</v>
      </c>
      <c r="L20" s="23">
        <f>F20+G20</f>
        <v>3000000000</v>
      </c>
      <c r="M20" s="23">
        <v>3477925000</v>
      </c>
      <c r="N20" s="23">
        <f>L20+M20</f>
        <v>6477925000</v>
      </c>
      <c r="O20" s="23"/>
      <c r="P20" s="23">
        <f>N20+O20</f>
        <v>6477925000</v>
      </c>
    </row>
    <row r="21" spans="1:16" ht="31.5" x14ac:dyDescent="0.25">
      <c r="A21" s="26" t="s">
        <v>81</v>
      </c>
      <c r="B21" s="29" t="s">
        <v>99</v>
      </c>
      <c r="C21" s="27">
        <f t="shared" ref="C21:L21" si="8">C22-C24</f>
        <v>-5147499000</v>
      </c>
      <c r="D21" s="27">
        <f t="shared" si="8"/>
        <v>0</v>
      </c>
      <c r="E21" s="27">
        <f t="shared" si="8"/>
        <v>-5147499000</v>
      </c>
      <c r="F21" s="27">
        <f t="shared" si="8"/>
        <v>-4077645000</v>
      </c>
      <c r="G21" s="27">
        <f t="shared" si="8"/>
        <v>0</v>
      </c>
      <c r="H21" s="27">
        <f>H22-H24</f>
        <v>2718431000</v>
      </c>
      <c r="I21" s="27">
        <f>I22-I24</f>
        <v>-2429068000</v>
      </c>
      <c r="J21" s="27">
        <f t="shared" ref="J21:K21" si="9">J22-J24</f>
        <v>0</v>
      </c>
      <c r="K21" s="27">
        <f t="shared" si="9"/>
        <v>-2429068000</v>
      </c>
      <c r="L21" s="27">
        <f t="shared" si="8"/>
        <v>-4077645000</v>
      </c>
      <c r="M21" s="27">
        <f>M22-M24</f>
        <v>2993023400</v>
      </c>
      <c r="N21" s="27">
        <f>N22-N24</f>
        <v>-1084621600</v>
      </c>
      <c r="O21" s="27">
        <f>O22-O24</f>
        <v>0</v>
      </c>
      <c r="P21" s="27">
        <f>P22-P24</f>
        <v>-1084621600</v>
      </c>
    </row>
    <row r="22" spans="1:16" ht="47.25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/>
      <c r="I22" s="27">
        <f>I23</f>
        <v>0</v>
      </c>
      <c r="J22" s="27"/>
      <c r="K22" s="27">
        <f>K23</f>
        <v>0</v>
      </c>
      <c r="L22" s="27">
        <f>L23</f>
        <v>0</v>
      </c>
      <c r="M22" s="27"/>
      <c r="N22" s="27">
        <f>N23</f>
        <v>0</v>
      </c>
      <c r="O22" s="27"/>
      <c r="P22" s="27">
        <f>P23</f>
        <v>0</v>
      </c>
    </row>
    <row r="23" spans="1:16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</row>
    <row r="24" spans="1:16" ht="50.25" customHeight="1" x14ac:dyDescent="0.25">
      <c r="A24" s="26" t="s">
        <v>122</v>
      </c>
      <c r="B24" s="37" t="s">
        <v>82</v>
      </c>
      <c r="C24" s="27">
        <f t="shared" ref="C24:P24" si="10">C25</f>
        <v>5147499000</v>
      </c>
      <c r="D24" s="27">
        <f t="shared" si="10"/>
        <v>0</v>
      </c>
      <c r="E24" s="27">
        <f t="shared" si="10"/>
        <v>5147499000</v>
      </c>
      <c r="F24" s="27">
        <f t="shared" si="10"/>
        <v>4077645000</v>
      </c>
      <c r="G24" s="27">
        <f t="shared" si="10"/>
        <v>0</v>
      </c>
      <c r="H24" s="27">
        <f t="shared" si="10"/>
        <v>-2718431000</v>
      </c>
      <c r="I24" s="27">
        <f t="shared" si="10"/>
        <v>2429068000</v>
      </c>
      <c r="J24" s="27">
        <f t="shared" si="10"/>
        <v>0</v>
      </c>
      <c r="K24" s="27">
        <f t="shared" si="10"/>
        <v>2429068000</v>
      </c>
      <c r="L24" s="27">
        <f t="shared" si="10"/>
        <v>4077645000</v>
      </c>
      <c r="M24" s="27">
        <f t="shared" si="10"/>
        <v>-2993023400</v>
      </c>
      <c r="N24" s="27">
        <f t="shared" si="10"/>
        <v>1084621600</v>
      </c>
      <c r="O24" s="27">
        <f t="shared" si="10"/>
        <v>0</v>
      </c>
      <c r="P24" s="27">
        <f t="shared" si="10"/>
        <v>1084621600</v>
      </c>
    </row>
    <row r="25" spans="1:16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v>-2718431000</v>
      </c>
      <c r="I25" s="23">
        <f>E25+H25</f>
        <v>2429068000</v>
      </c>
      <c r="J25" s="23"/>
      <c r="K25" s="23">
        <f>I25+J25</f>
        <v>2429068000</v>
      </c>
      <c r="L25" s="23">
        <f>F25+G25</f>
        <v>4077645000</v>
      </c>
      <c r="M25" s="23">
        <v>-2993023400</v>
      </c>
      <c r="N25" s="23">
        <f>L25+M25</f>
        <v>1084621600</v>
      </c>
      <c r="O25" s="23"/>
      <c r="P25" s="23">
        <f>N25+O25</f>
        <v>1084621600</v>
      </c>
    </row>
    <row r="26" spans="1:16" ht="47.25" hidden="1" x14ac:dyDescent="0.25">
      <c r="A26" s="26" t="s">
        <v>83</v>
      </c>
      <c r="B26" s="29" t="s">
        <v>29</v>
      </c>
      <c r="C26" s="27">
        <f t="shared" ref="C26:P26" si="11">C27</f>
        <v>0</v>
      </c>
      <c r="D26" s="27"/>
      <c r="E26" s="27">
        <f t="shared" si="11"/>
        <v>0</v>
      </c>
      <c r="F26" s="27">
        <f t="shared" si="11"/>
        <v>0</v>
      </c>
      <c r="G26" s="27"/>
      <c r="H26" s="27"/>
      <c r="I26" s="27">
        <f t="shared" si="11"/>
        <v>0</v>
      </c>
      <c r="J26" s="27"/>
      <c r="K26" s="27">
        <f t="shared" si="11"/>
        <v>0</v>
      </c>
      <c r="L26" s="27">
        <f t="shared" si="11"/>
        <v>0</v>
      </c>
      <c r="M26" s="27"/>
      <c r="N26" s="27">
        <f t="shared" si="11"/>
        <v>0</v>
      </c>
      <c r="O26" s="27"/>
      <c r="P26" s="27">
        <f t="shared" si="11"/>
        <v>0</v>
      </c>
    </row>
    <row r="27" spans="1:16" ht="47.25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31.5" x14ac:dyDescent="0.25">
      <c r="A28" s="26" t="s">
        <v>84</v>
      </c>
      <c r="B28" s="29" t="s">
        <v>97</v>
      </c>
      <c r="C28" s="36">
        <f t="shared" ref="C28:N28" si="12">C32-C29</f>
        <v>721624</v>
      </c>
      <c r="D28" s="36">
        <f t="shared" si="12"/>
        <v>0</v>
      </c>
      <c r="E28" s="36">
        <f t="shared" si="12"/>
        <v>721624</v>
      </c>
      <c r="F28" s="36">
        <f t="shared" si="12"/>
        <v>560389</v>
      </c>
      <c r="G28" s="36">
        <f t="shared" si="12"/>
        <v>0</v>
      </c>
      <c r="H28" s="36">
        <f t="shared" si="12"/>
        <v>0</v>
      </c>
      <c r="I28" s="36">
        <f t="shared" si="12"/>
        <v>721624</v>
      </c>
      <c r="J28" s="36">
        <f t="shared" si="12"/>
        <v>0</v>
      </c>
      <c r="K28" s="36">
        <f t="shared" si="12"/>
        <v>721624</v>
      </c>
      <c r="L28" s="36">
        <f t="shared" si="12"/>
        <v>560389</v>
      </c>
      <c r="M28" s="36">
        <f t="shared" si="12"/>
        <v>0</v>
      </c>
      <c r="N28" s="36">
        <f t="shared" si="12"/>
        <v>560389</v>
      </c>
      <c r="O28" s="36">
        <f t="shared" ref="O28:P28" si="13">O32-O29</f>
        <v>0</v>
      </c>
      <c r="P28" s="36">
        <f t="shared" si="13"/>
        <v>560389</v>
      </c>
    </row>
    <row r="29" spans="1:16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/>
      <c r="E29" s="27">
        <f>E30+E31</f>
        <v>0</v>
      </c>
      <c r="F29" s="27">
        <f>F30+F31</f>
        <v>0</v>
      </c>
      <c r="G29" s="27"/>
      <c r="H29" s="27"/>
      <c r="I29" s="27">
        <f>I30+I31</f>
        <v>0</v>
      </c>
      <c r="J29" s="27"/>
      <c r="K29" s="27">
        <f>K30+K31</f>
        <v>0</v>
      </c>
      <c r="L29" s="27">
        <f>L30+L31</f>
        <v>0</v>
      </c>
      <c r="M29" s="27"/>
      <c r="N29" s="27">
        <f>N30+N31</f>
        <v>0</v>
      </c>
      <c r="O29" s="27"/>
      <c r="P29" s="27">
        <f>P30+P31</f>
        <v>0</v>
      </c>
    </row>
    <row r="30" spans="1:16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1:16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36" customHeight="1" x14ac:dyDescent="0.25">
      <c r="A32" s="26" t="s">
        <v>85</v>
      </c>
      <c r="B32" s="37" t="s">
        <v>98</v>
      </c>
      <c r="C32" s="27">
        <f t="shared" ref="C32:N32" si="14">SUM(C33:C36)</f>
        <v>721624</v>
      </c>
      <c r="D32" s="27">
        <f t="shared" si="14"/>
        <v>0</v>
      </c>
      <c r="E32" s="27">
        <f t="shared" si="14"/>
        <v>721624</v>
      </c>
      <c r="F32" s="27">
        <f t="shared" si="14"/>
        <v>560389</v>
      </c>
      <c r="G32" s="27">
        <f t="shared" si="14"/>
        <v>0</v>
      </c>
      <c r="H32" s="27">
        <f t="shared" si="14"/>
        <v>0</v>
      </c>
      <c r="I32" s="27">
        <f t="shared" si="14"/>
        <v>721624</v>
      </c>
      <c r="J32" s="27">
        <f t="shared" ref="J32:K32" si="15">SUM(J33:J36)</f>
        <v>0</v>
      </c>
      <c r="K32" s="27">
        <f t="shared" si="15"/>
        <v>721624</v>
      </c>
      <c r="L32" s="27">
        <f t="shared" si="14"/>
        <v>560389</v>
      </c>
      <c r="M32" s="27">
        <f t="shared" si="14"/>
        <v>0</v>
      </c>
      <c r="N32" s="27">
        <f t="shared" si="14"/>
        <v>560389</v>
      </c>
      <c r="O32" s="27">
        <f t="shared" ref="O32:P32" si="16">SUM(O33:O36)</f>
        <v>0</v>
      </c>
      <c r="P32" s="27">
        <f t="shared" si="16"/>
        <v>560389</v>
      </c>
    </row>
    <row r="33" spans="1:16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  <row r="34" spans="1:16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</row>
    <row r="35" spans="1:16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</row>
    <row r="36" spans="1:16" ht="63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45"/>
      <c r="I36" s="45">
        <f>E36+H36</f>
        <v>721624</v>
      </c>
      <c r="J36" s="45"/>
      <c r="K36" s="45">
        <f>I36+J36</f>
        <v>721624</v>
      </c>
      <c r="L36" s="23">
        <f>F36+G36</f>
        <v>560389</v>
      </c>
      <c r="M36" s="23"/>
      <c r="N36" s="23">
        <f>L36+M36</f>
        <v>560389</v>
      </c>
      <c r="O36" s="23"/>
      <c r="P36" s="23">
        <f>N36+O36</f>
        <v>560389</v>
      </c>
    </row>
    <row r="37" spans="1:16" s="21" customFormat="1" ht="31.5" x14ac:dyDescent="0.25">
      <c r="A37" s="26" t="s">
        <v>87</v>
      </c>
      <c r="B37" s="31" t="s">
        <v>88</v>
      </c>
      <c r="C37" s="27">
        <f t="shared" ref="C37:N37" si="17">C39-C38</f>
        <v>0</v>
      </c>
      <c r="D37" s="27">
        <f t="shared" si="17"/>
        <v>0</v>
      </c>
      <c r="E37" s="27">
        <f t="shared" si="17"/>
        <v>0</v>
      </c>
      <c r="F37" s="27">
        <f t="shared" si="17"/>
        <v>0</v>
      </c>
      <c r="G37" s="27">
        <f t="shared" si="17"/>
        <v>0</v>
      </c>
      <c r="H37" s="27">
        <f t="shared" si="17"/>
        <v>0</v>
      </c>
      <c r="I37" s="27">
        <f t="shared" si="17"/>
        <v>0</v>
      </c>
      <c r="J37" s="27">
        <f t="shared" si="17"/>
        <v>0</v>
      </c>
      <c r="K37" s="27">
        <f t="shared" si="17"/>
        <v>0</v>
      </c>
      <c r="L37" s="27">
        <f t="shared" si="17"/>
        <v>0</v>
      </c>
      <c r="M37" s="27">
        <f t="shared" si="17"/>
        <v>0</v>
      </c>
      <c r="N37" s="27">
        <f t="shared" si="17"/>
        <v>0</v>
      </c>
      <c r="O37" s="27">
        <f t="shared" ref="O37:P37" si="18">O39-O38</f>
        <v>0</v>
      </c>
      <c r="P37" s="27">
        <f t="shared" si="18"/>
        <v>0</v>
      </c>
    </row>
    <row r="38" spans="1:16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H13+H18+H36</f>
        <v>-1218431000</v>
      </c>
      <c r="I38" s="23">
        <f>51052903420+I13+I18+I36</f>
        <v>61111971420</v>
      </c>
      <c r="J38" s="23"/>
      <c r="K38" s="23">
        <f>51202903420+K13+K18+K36</f>
        <v>61261971420</v>
      </c>
      <c r="L38" s="23">
        <f>54871540820+L13+L18+L36</f>
        <v>59852112820</v>
      </c>
      <c r="M38" s="23">
        <f>M13+M18+M36</f>
        <v>484901600</v>
      </c>
      <c r="N38" s="23">
        <f>54871540820+N13+N18+N36</f>
        <v>60337014420</v>
      </c>
      <c r="O38" s="23">
        <f>O13+O18+O36</f>
        <v>0</v>
      </c>
      <c r="P38" s="23">
        <f>54871540820+P13+P18+P36</f>
        <v>60337014420</v>
      </c>
    </row>
    <row r="39" spans="1:16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H15+H20+H25</f>
        <v>-1218431000</v>
      </c>
      <c r="I39" s="23">
        <f>51052903420+I15+I20+I25</f>
        <v>61111971420</v>
      </c>
      <c r="J39" s="23"/>
      <c r="K39" s="23">
        <f>51202903420+K15+K20+K25</f>
        <v>61261971420</v>
      </c>
      <c r="L39" s="23">
        <f>49524467820+L15+L20+L25</f>
        <v>59852112820</v>
      </c>
      <c r="M39" s="23">
        <f>M15+M20+M25</f>
        <v>484901600</v>
      </c>
      <c r="N39" s="23">
        <f>49524467820+N15+N20+N25</f>
        <v>60337014420</v>
      </c>
      <c r="O39" s="23">
        <f>O15+O20+O25</f>
        <v>0</v>
      </c>
      <c r="P39" s="23">
        <f>49524467820+P15+P20+P25</f>
        <v>60337014420</v>
      </c>
    </row>
    <row r="40" spans="1:16" ht="23.25" customHeight="1" x14ac:dyDescent="0.25">
      <c r="A40" s="24"/>
      <c r="B40" s="42" t="s">
        <v>129</v>
      </c>
      <c r="C40" s="27">
        <f t="shared" ref="C40:L40" si="19">C11+C16+C21+C26+C28+C37</f>
        <v>0</v>
      </c>
      <c r="D40" s="27">
        <f t="shared" si="19"/>
        <v>0</v>
      </c>
      <c r="E40" s="27">
        <f t="shared" si="19"/>
        <v>0</v>
      </c>
      <c r="F40" s="27">
        <f t="shared" si="19"/>
        <v>-5347073000</v>
      </c>
      <c r="G40" s="27">
        <f t="shared" si="19"/>
        <v>0</v>
      </c>
      <c r="H40" s="27">
        <f>H11+H16+H21+H26+H28+H37</f>
        <v>0</v>
      </c>
      <c r="I40" s="27">
        <f>I11+I16+I21+I26+I28+I37</f>
        <v>0</v>
      </c>
      <c r="J40" s="27">
        <f t="shared" ref="J40:K40" si="20">J11+J16+J21+J26+J28+J37</f>
        <v>0</v>
      </c>
      <c r="K40" s="27">
        <f t="shared" si="20"/>
        <v>0</v>
      </c>
      <c r="L40" s="27">
        <f t="shared" si="19"/>
        <v>-5347073000</v>
      </c>
      <c r="M40" s="27">
        <f>M11+M16+M21+M26+M28+M37</f>
        <v>0</v>
      </c>
      <c r="N40" s="27">
        <f>N11+N16+N21+N26+N28+N37</f>
        <v>-5347073000</v>
      </c>
      <c r="O40" s="27">
        <f>O11+O16+O21+O26+O28+O37</f>
        <v>0</v>
      </c>
      <c r="P40" s="27">
        <f>P11+P16+P21+P26+P28+P37</f>
        <v>-5347073000</v>
      </c>
    </row>
    <row r="41" spans="1:16" ht="15.7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</row>
    <row r="42" spans="1:16" ht="12.75" hidden="1" customHeight="1" x14ac:dyDescent="0.25">
      <c r="C42" s="43">
        <v>5914144791.3538399</v>
      </c>
      <c r="D42" s="43"/>
      <c r="E42" s="43"/>
      <c r="F42" s="43">
        <v>5344121783.52631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</row>
    <row r="43" spans="1:16" ht="12.75" hidden="1" customHeight="1" x14ac:dyDescent="0.2">
      <c r="B43" s="40" t="s">
        <v>102</v>
      </c>
    </row>
    <row r="44" spans="1:16" ht="12.75" hidden="1" customHeight="1" x14ac:dyDescent="0.2">
      <c r="B44" s="40" t="s">
        <v>103</v>
      </c>
    </row>
    <row r="45" spans="1:16" ht="12.75" hidden="1" customHeight="1" x14ac:dyDescent="0.2">
      <c r="B45" s="40" t="s">
        <v>104</v>
      </c>
    </row>
    <row r="46" spans="1:16" hidden="1" x14ac:dyDescent="0.2">
      <c r="B46" s="40" t="s">
        <v>109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idden="1" x14ac:dyDescent="0.2">
      <c r="B47" s="40" t="s">
        <v>110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P1"/>
    <mergeCell ref="A2:P2"/>
    <mergeCell ref="A3:P3"/>
    <mergeCell ref="A6:P6"/>
    <mergeCell ref="A7:P7"/>
    <mergeCell ref="A8:P8"/>
  </mergeCells>
  <phoneticPr fontId="0" type="noConversion"/>
  <printOptions horizontalCentered="1"/>
  <pageMargins left="0.98425196850393704" right="0.43307086614173229" top="1.1811023622047245" bottom="0.47244094488188981" header="0.78740157480314965" footer="0.55118110236220474"/>
  <pageSetup paperSize="9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Молчанова Ольга Петровна</cp:lastModifiedBy>
  <cp:lastPrinted>2016-03-31T12:26:26Z</cp:lastPrinted>
  <dcterms:created xsi:type="dcterms:W3CDTF">2002-10-06T09:19:10Z</dcterms:created>
  <dcterms:modified xsi:type="dcterms:W3CDTF">2016-06-10T14:25:32Z</dcterms:modified>
</cp:coreProperties>
</file>