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Users2\Guzhov\Отчеты и бюджеты\бюджеты\Бюджет 2025-2027\в Думу\доп. материал\"/>
    </mc:Choice>
  </mc:AlternateContent>
  <bookViews>
    <workbookView xWindow="-120" yWindow="-120" windowWidth="29040" windowHeight="15720"/>
  </bookViews>
  <sheets>
    <sheet name="2024 год" sheetId="9" r:id="rId1"/>
  </sheets>
  <definedNames>
    <definedName name="_xlnm.Print_Titles" localSheetId="0">'2024 год'!$4:$5</definedName>
    <definedName name="_xlnm.Print_Area" localSheetId="0">'2024 год'!$A$1:$M$81</definedName>
  </definedNames>
  <calcPr calcId="162913" iterate="1"/>
</workbook>
</file>

<file path=xl/calcChain.xml><?xml version="1.0" encoding="utf-8"?>
<calcChain xmlns="http://schemas.openxmlformats.org/spreadsheetml/2006/main">
  <c r="E80" i="9" l="1"/>
  <c r="E79" i="9"/>
  <c r="E78" i="9"/>
  <c r="E77" i="9"/>
  <c r="E76" i="9"/>
  <c r="E75" i="9"/>
  <c r="E74" i="9"/>
  <c r="E73" i="9"/>
  <c r="E72" i="9"/>
  <c r="E71" i="9"/>
  <c r="E70" i="9"/>
  <c r="E69" i="9"/>
  <c r="E68" i="9"/>
  <c r="E67" i="9"/>
  <c r="E66" i="9"/>
  <c r="E65" i="9"/>
  <c r="E64" i="9"/>
  <c r="E63" i="9"/>
  <c r="E62" i="9"/>
  <c r="E61" i="9"/>
  <c r="E60" i="9"/>
  <c r="E59" i="9"/>
  <c r="E58" i="9"/>
  <c r="E57" i="9"/>
  <c r="E56" i="9"/>
  <c r="E55" i="9"/>
  <c r="E54" i="9"/>
  <c r="E53" i="9"/>
  <c r="E52" i="9"/>
  <c r="E51" i="9"/>
  <c r="E50" i="9"/>
  <c r="D80" i="9"/>
  <c r="C80" i="9" s="1"/>
  <c r="D79" i="9"/>
  <c r="C79" i="9" s="1"/>
  <c r="D78" i="9"/>
  <c r="C78" i="9" s="1"/>
  <c r="D77" i="9"/>
  <c r="C77" i="9" s="1"/>
  <c r="D76" i="9"/>
  <c r="C76" i="9" s="1"/>
  <c r="D75" i="9"/>
  <c r="C75" i="9" s="1"/>
  <c r="D74" i="9"/>
  <c r="C74" i="9" s="1"/>
  <c r="D73" i="9"/>
  <c r="C73" i="9" s="1"/>
  <c r="D72" i="9"/>
  <c r="C72" i="9" s="1"/>
  <c r="D71" i="9"/>
  <c r="C71" i="9" s="1"/>
  <c r="D70" i="9"/>
  <c r="C70" i="9" s="1"/>
  <c r="D69" i="9"/>
  <c r="C69" i="9" s="1"/>
  <c r="D68" i="9"/>
  <c r="C68" i="9" s="1"/>
  <c r="D67" i="9"/>
  <c r="C67" i="9" s="1"/>
  <c r="D66" i="9"/>
  <c r="C66" i="9" s="1"/>
  <c r="D65" i="9"/>
  <c r="C65" i="9" s="1"/>
  <c r="D64" i="9"/>
  <c r="C64" i="9" s="1"/>
  <c r="D63" i="9"/>
  <c r="C63" i="9" s="1"/>
  <c r="D62" i="9"/>
  <c r="C62" i="9" s="1"/>
  <c r="D61" i="9"/>
  <c r="C61" i="9" s="1"/>
  <c r="D60" i="9"/>
  <c r="C60" i="9" s="1"/>
  <c r="D59" i="9"/>
  <c r="C59" i="9" s="1"/>
  <c r="D58" i="9"/>
  <c r="C58" i="9" s="1"/>
  <c r="D57" i="9"/>
  <c r="C57" i="9" s="1"/>
  <c r="D56" i="9"/>
  <c r="C56" i="9" s="1"/>
  <c r="D55" i="9"/>
  <c r="C55" i="9" s="1"/>
  <c r="D54" i="9"/>
  <c r="C54" i="9" s="1"/>
  <c r="D53" i="9"/>
  <c r="C53" i="9" s="1"/>
  <c r="D52" i="9"/>
  <c r="C52" i="9" s="1"/>
  <c r="D51" i="9"/>
  <c r="C51" i="9" s="1"/>
  <c r="D50" i="9"/>
  <c r="C50" i="9" s="1"/>
  <c r="J49" i="9" l="1"/>
  <c r="M80" i="9"/>
  <c r="L80" i="9"/>
  <c r="M79" i="9"/>
  <c r="L79" i="9"/>
  <c r="M78" i="9"/>
  <c r="L78" i="9"/>
  <c r="M77" i="9"/>
  <c r="L77" i="9"/>
  <c r="M76" i="9"/>
  <c r="L76" i="9"/>
  <c r="M75" i="9"/>
  <c r="L75" i="9"/>
  <c r="M74" i="9"/>
  <c r="L74" i="9"/>
  <c r="M73" i="9"/>
  <c r="L73" i="9"/>
  <c r="M72" i="9"/>
  <c r="L72" i="9"/>
  <c r="M71" i="9"/>
  <c r="L71" i="9"/>
  <c r="M70" i="9"/>
  <c r="L70" i="9"/>
  <c r="M69" i="9"/>
  <c r="L69" i="9"/>
  <c r="M68" i="9"/>
  <c r="L68" i="9"/>
  <c r="M67" i="9"/>
  <c r="L67" i="9"/>
  <c r="M66" i="9"/>
  <c r="L66" i="9"/>
  <c r="M65" i="9"/>
  <c r="L65" i="9"/>
  <c r="M64" i="9"/>
  <c r="L64" i="9"/>
  <c r="M63" i="9"/>
  <c r="L63" i="9"/>
  <c r="M62" i="9"/>
  <c r="L62" i="9"/>
  <c r="M61" i="9"/>
  <c r="L61" i="9"/>
  <c r="M60" i="9"/>
  <c r="L60" i="9"/>
  <c r="M59" i="9"/>
  <c r="L59" i="9"/>
  <c r="M58" i="9"/>
  <c r="L58" i="9"/>
  <c r="M57" i="9"/>
  <c r="L57" i="9"/>
  <c r="M56" i="9"/>
  <c r="L56" i="9"/>
  <c r="M55" i="9"/>
  <c r="L55" i="9"/>
  <c r="M54" i="9"/>
  <c r="L54" i="9"/>
  <c r="M53" i="9"/>
  <c r="L53" i="9"/>
  <c r="M52" i="9"/>
  <c r="L52" i="9"/>
  <c r="M51" i="9"/>
  <c r="L51" i="9"/>
  <c r="M50" i="9"/>
  <c r="L50" i="9"/>
  <c r="K49" i="9"/>
  <c r="K48" i="9" s="1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H51" i="9"/>
  <c r="H52" i="9"/>
  <c r="H53" i="9"/>
  <c r="H54" i="9"/>
  <c r="H55" i="9"/>
  <c r="H56" i="9"/>
  <c r="H57" i="9"/>
  <c r="H58" i="9"/>
  <c r="H59" i="9"/>
  <c r="H60" i="9"/>
  <c r="H61" i="9"/>
  <c r="H62" i="9"/>
  <c r="H63" i="9"/>
  <c r="H64" i="9"/>
  <c r="H65" i="9"/>
  <c r="H66" i="9"/>
  <c r="H67" i="9"/>
  <c r="H68" i="9"/>
  <c r="H69" i="9"/>
  <c r="H70" i="9"/>
  <c r="H71" i="9"/>
  <c r="H72" i="9"/>
  <c r="H73" i="9"/>
  <c r="H74" i="9"/>
  <c r="H75" i="9"/>
  <c r="H76" i="9"/>
  <c r="H77" i="9"/>
  <c r="H78" i="9"/>
  <c r="H79" i="9"/>
  <c r="H80" i="9"/>
  <c r="H50" i="9"/>
  <c r="G49" i="9"/>
  <c r="H49" i="9" l="1"/>
  <c r="H48" i="9" s="1"/>
  <c r="G48" i="9"/>
  <c r="E49" i="9"/>
  <c r="M49" i="9"/>
  <c r="L49" i="9"/>
  <c r="L48" i="9" s="1"/>
  <c r="J48" i="9"/>
  <c r="M48" i="9" s="1"/>
  <c r="F49" i="9"/>
  <c r="E48" i="9" l="1"/>
  <c r="D49" i="9"/>
  <c r="C49" i="9" s="1"/>
  <c r="F48" i="9"/>
  <c r="D48" i="9" s="1"/>
  <c r="C48" i="9" s="1"/>
  <c r="I49" i="9"/>
  <c r="I48" i="9" l="1"/>
</calcChain>
</file>

<file path=xl/sharedStrings.xml><?xml version="1.0" encoding="utf-8"?>
<sst xmlns="http://schemas.openxmlformats.org/spreadsheetml/2006/main" count="94" uniqueCount="89">
  <si>
    <t>(тыс. руб)</t>
  </si>
  <si>
    <t>Показатели</t>
  </si>
  <si>
    <t>Ожидаемое исполнение</t>
  </si>
  <si>
    <t>Всего доходов</t>
  </si>
  <si>
    <t>Всего расходов</t>
  </si>
  <si>
    <t>Налог на имущество организаций</t>
  </si>
  <si>
    <t>Транспортный налог</t>
  </si>
  <si>
    <t>Налог на игорный бизнес</t>
  </si>
  <si>
    <t>Государственная пошлина</t>
  </si>
  <si>
    <t>Плата за негативное воздействие на окружающую среду</t>
  </si>
  <si>
    <t>Платежи при пользовании недрами</t>
  </si>
  <si>
    <t>Штрафы, санкции, возмещение ущерба</t>
  </si>
  <si>
    <t>Прочие неналоговые доходы</t>
  </si>
  <si>
    <t>Государственная программа "Развитие здравоохранения в Ярославской области"</t>
  </si>
  <si>
    <t>Государственная программа "Социальная поддержка населения Ярославской области"</t>
  </si>
  <si>
    <t>Государственная программа "Доступная среда в Ярославской области"</t>
  </si>
  <si>
    <t>Государственная программа "Обеспечение доступным и комфортным жильем населения Ярославской области"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</si>
  <si>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</si>
  <si>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Государственная программа "Охрана окружающей среды в Ярославской области"</t>
  </si>
  <si>
    <t>Государственная программа "Развитие физической культуры и спорта в Ярославской области"</t>
  </si>
  <si>
    <t>Государственная программа "Обеспечение качественными коммунальными услугами населения Ярославской области"</t>
  </si>
  <si>
    <t>Государственная программа "Экономическое развитие и инновационная экономика в Ярославской области"</t>
  </si>
  <si>
    <t>Государственная программа "Развитие промышленности в Ярославской области и повышение ее конкурентоспособности"</t>
  </si>
  <si>
    <t>Государственная программа "Информационное общество в Ярославской области"</t>
  </si>
  <si>
    <t>Государственная программа "Развитие сельского хозяйства в Ярославской области"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</si>
  <si>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</si>
  <si>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Налоги на прибыль, доходы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</si>
  <si>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</si>
  <si>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</si>
  <si>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</si>
  <si>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</si>
  <si>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</si>
  <si>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</si>
  <si>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</si>
  <si>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Налоги, сборы и регулярные платежи за пользование природными ресурсами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</si>
  <si>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</si>
  <si>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</si>
  <si>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</si>
  <si>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</si>
  <si>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Плата за использование лесов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</si>
  <si>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</si>
  <si>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</si>
  <si>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 бюджетов субъектов Российской Федерации</t>
  </si>
  <si>
    <t>дотации</t>
  </si>
  <si>
    <t>субсидии</t>
  </si>
  <si>
    <t>субвенции</t>
  </si>
  <si>
    <t>иные</t>
  </si>
  <si>
    <t>по государственным программам</t>
  </si>
  <si>
    <t>Государственная программа "Развитие институтов гражданского общества в Ярославской области"</t>
  </si>
  <si>
    <t>Государственная программа "Развитие системы государственного управления на территории Ярославской области"</t>
  </si>
  <si>
    <t>Государственная программа "Местное самоуправление в Ярославской области"</t>
  </si>
  <si>
    <t>Государственная программа "Развитие лесного хозяйства Ярославской области"</t>
  </si>
  <si>
    <t>Государственная программа "Содействие занятости населения Ярославской области"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</si>
  <si>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</si>
  <si>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Налог на добычу полезных ископаемых</t>
  </si>
  <si>
    <t>отклонение</t>
  </si>
  <si>
    <t>Административные платежи и сборы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</si>
  <si>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</si>
  <si>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Результат исполнения бюджета 
(дефицит "-", профицит "+")</t>
  </si>
  <si>
    <t>Сборы за пользование объектами животного мира и за пользование объектами водных биологических ресурсов</t>
  </si>
  <si>
    <t>Государственная программа "Управление земельно-имущественным комплексом Ярославской области"</t>
  </si>
  <si>
    <t>Государственная программа "Комплексное развитие сельских территорий в Ярославской области"</t>
  </si>
  <si>
    <t>Налог на профессиональный доход</t>
  </si>
  <si>
    <t>Доходы от использования имущества, находящегося в государственной и муниципальной собственности, в том числе: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</si>
  <si>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</si>
  <si>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</si>
  <si>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</si>
  <si>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</si>
  <si>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программа "Развитие образования в Ярославской области"</t>
  </si>
  <si>
    <t>Государственная программа "Развитие культуры в Ярославской области"</t>
  </si>
  <si>
    <t>Государственная программа "Развитие транспортного комплекса в Ярославской области"</t>
  </si>
  <si>
    <t>Государственная программа "Развитие молодежной политики и патриотическое воспитание в Ярославской области"</t>
  </si>
  <si>
    <t>Государственная программа "Развитие дорожного хозяйства в Ярославской области"</t>
  </si>
  <si>
    <t>Государственная программа "Развитие государственной ветеринарной службы Ярославской области"</t>
  </si>
  <si>
    <t>Доходы от размещения средств бюджетов</t>
  </si>
  <si>
    <t>Оценка ожидаемого исполнения областного бюджета за 2024 год по основным видам налоговых и неналоговых поступлений и расходов по государственным программам Ярославской области</t>
  </si>
  <si>
    <t>факт 9 мес.</t>
  </si>
  <si>
    <t>%</t>
  </si>
  <si>
    <t>Государственная программа "Развитие туризма и индустрии гостеприимства в Ярославской области"</t>
  </si>
  <si>
    <t>Государственная программа "Развитие системы государственных и муниципальных закупок, имущественных торгов Ярославской области"</t>
  </si>
  <si>
    <t>Государственная программа "Научно-технологическое развитие Ярославской области"</t>
  </si>
  <si>
    <t>план на 28.10.2024</t>
  </si>
  <si>
    <t>Федеральные средства (без ТС 03.13.00)</t>
  </si>
  <si>
    <t>Областные средства (в т.ч. ТС 03.13.00)</t>
  </si>
  <si>
    <t>всего план</t>
  </si>
  <si>
    <t>всего факт</t>
  </si>
  <si>
    <t>% от плана</t>
  </si>
  <si>
    <t xml:space="preserve">Налоговые и неналоговые доходы, в том числе: </t>
  </si>
  <si>
    <t>Безвозмездные поступления,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</si>
</sst>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000"/>
    <numFmt numFmtId="166" formatCode="#,##0.0"/>
  </numFmts>
  <fonts count="1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8" fillId="0" borderId="0"/>
    <xf numFmtId="0" fontId="9" fillId="0" borderId="0"/>
    <xf numFmtId="0" fontId="12" fillId="0" borderId="0"/>
    <xf numFmtId="0" fontId="13" fillId="0" borderId="0"/>
    <xf numFmtId="0" fontId="14" fillId="0" borderId="0"/>
    <xf numFmtId="9" fontId="10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164" fontId="10" fillId="0" borderId="0" applyFont="0" applyFill="0" applyBorder="0" applyAlignment="0" applyProtection="0"/>
    <xf numFmtId="0" fontId="15" fillId="0" borderId="0"/>
    <xf numFmtId="0" fontId="16" fillId="0" borderId="0"/>
  </cellStyleXfs>
  <cellXfs count="52">
    <xf numFmtId="0" fontId="0" fillId="0" borderId="0" xfId="0"/>
    <xf numFmtId="3" fontId="6" fillId="2" borderId="3" xfId="0" applyNumberFormat="1" applyFont="1" applyFill="1" applyBorder="1" applyAlignment="1">
      <alignment vertical="top" wrapText="1"/>
    </xf>
    <xf numFmtId="0" fontId="2" fillId="2" borderId="0" xfId="0" applyFont="1" applyFill="1"/>
    <xf numFmtId="0" fontId="2" fillId="2" borderId="0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3" fontId="2" fillId="0" borderId="0" xfId="0" applyNumberFormat="1" applyFont="1" applyFill="1" applyAlignment="1">
      <alignment horizontal="left" vertical="center"/>
    </xf>
    <xf numFmtId="0" fontId="2" fillId="0" borderId="0" xfId="0" applyFont="1" applyFill="1"/>
    <xf numFmtId="0" fontId="7" fillId="0" borderId="0" xfId="0" applyFont="1" applyFill="1"/>
    <xf numFmtId="0" fontId="7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/>
    <xf numFmtId="166" fontId="2" fillId="0" borderId="3" xfId="0" applyNumberFormat="1" applyFont="1" applyFill="1" applyBorder="1"/>
    <xf numFmtId="166" fontId="6" fillId="0" borderId="2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 wrapText="1"/>
    </xf>
    <xf numFmtId="166" fontId="17" fillId="0" borderId="3" xfId="0" applyNumberFormat="1" applyFont="1" applyFill="1" applyBorder="1"/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6" fontId="5" fillId="2" borderId="3" xfId="0" applyNumberFormat="1" applyFont="1" applyFill="1" applyBorder="1" applyAlignment="1">
      <alignment horizontal="center" vertical="center"/>
    </xf>
    <xf numFmtId="9" fontId="2" fillId="0" borderId="3" xfId="6" applyFont="1" applyFill="1" applyBorder="1"/>
    <xf numFmtId="9" fontId="5" fillId="0" borderId="3" xfId="6" applyFont="1" applyFill="1" applyBorder="1"/>
    <xf numFmtId="3" fontId="11" fillId="2" borderId="3" xfId="0" applyNumberFormat="1" applyFont="1" applyFill="1" applyBorder="1" applyAlignment="1">
      <alignment vertical="top" wrapText="1"/>
    </xf>
    <xf numFmtId="3" fontId="6" fillId="0" borderId="0" xfId="0" applyNumberFormat="1" applyFont="1" applyFill="1" applyBorder="1" applyAlignment="1">
      <alignment horizontal="right" wrapText="1"/>
    </xf>
    <xf numFmtId="3" fontId="7" fillId="0" borderId="0" xfId="0" applyNumberFormat="1" applyFont="1" applyFill="1" applyBorder="1" applyAlignment="1">
      <alignment horizontal="right" wrapText="1"/>
    </xf>
    <xf numFmtId="3" fontId="7" fillId="0" borderId="4" xfId="0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center" vertical="center" wrapText="1"/>
    </xf>
    <xf numFmtId="9" fontId="5" fillId="2" borderId="3" xfId="6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center" vertical="center" wrapText="1"/>
    </xf>
    <xf numFmtId="3" fontId="6" fillId="2" borderId="0" xfId="0" applyNumberFormat="1" applyFont="1" applyFill="1" applyBorder="1" applyAlignment="1">
      <alignment vertical="top" wrapText="1"/>
    </xf>
    <xf numFmtId="3" fontId="6" fillId="2" borderId="0" xfId="0" applyNumberFormat="1" applyFont="1" applyFill="1" applyBorder="1"/>
    <xf numFmtId="0" fontId="7" fillId="2" borderId="3" xfId="0" applyFont="1" applyFill="1" applyBorder="1" applyAlignment="1">
      <alignment horizontal="left" vertical="top" wrapText="1"/>
    </xf>
    <xf numFmtId="3" fontId="7" fillId="2" borderId="0" xfId="0" applyNumberFormat="1" applyFont="1" applyFill="1" applyBorder="1"/>
    <xf numFmtId="3" fontId="6" fillId="2" borderId="3" xfId="0" applyNumberFormat="1" applyFont="1" applyFill="1" applyBorder="1" applyAlignment="1">
      <alignment horizontal="center" vertical="top" wrapText="1"/>
    </xf>
    <xf numFmtId="166" fontId="6" fillId="2" borderId="2" xfId="0" applyNumberFormat="1" applyFont="1" applyFill="1" applyBorder="1" applyAlignment="1">
      <alignment horizontal="center" vertical="center"/>
    </xf>
    <xf numFmtId="9" fontId="6" fillId="2" borderId="2" xfId="6" applyFont="1" applyFill="1" applyBorder="1" applyAlignment="1">
      <alignment horizontal="center" vertical="center"/>
    </xf>
    <xf numFmtId="9" fontId="6" fillId="2" borderId="3" xfId="6" applyFont="1" applyFill="1" applyBorder="1" applyAlignment="1">
      <alignment vertical="top" wrapText="1"/>
    </xf>
    <xf numFmtId="165" fontId="6" fillId="2" borderId="3" xfId="1" applyNumberFormat="1" applyFont="1" applyFill="1" applyBorder="1" applyAlignment="1" applyProtection="1">
      <alignment horizontal="left" vertical="top" wrapText="1"/>
      <protection hidden="1"/>
    </xf>
    <xf numFmtId="0" fontId="6" fillId="2" borderId="3" xfId="0" applyFont="1" applyFill="1" applyBorder="1" applyAlignment="1">
      <alignment horizontal="left" vertical="top" wrapText="1"/>
    </xf>
    <xf numFmtId="3" fontId="6" fillId="0" borderId="3" xfId="0" applyNumberFormat="1" applyFont="1" applyFill="1" applyBorder="1" applyAlignment="1">
      <alignment horizontal="right" vertical="top" wrapText="1"/>
    </xf>
    <xf numFmtId="3" fontId="7" fillId="0" borderId="3" xfId="0" applyNumberFormat="1" applyFont="1" applyFill="1" applyBorder="1" applyAlignment="1">
      <alignment horizontal="right" vertical="top" wrapText="1"/>
    </xf>
    <xf numFmtId="3" fontId="6" fillId="2" borderId="3" xfId="0" applyNumberFormat="1" applyFont="1" applyFill="1" applyBorder="1" applyAlignment="1">
      <alignment horizontal="right" vertical="top" wrapText="1"/>
    </xf>
    <xf numFmtId="3" fontId="6" fillId="2" borderId="3" xfId="0" applyNumberFormat="1" applyFont="1" applyFill="1" applyBorder="1" applyAlignment="1">
      <alignment horizontal="right" vertical="top"/>
    </xf>
    <xf numFmtId="3" fontId="7" fillId="2" borderId="3" xfId="0" applyNumberFormat="1" applyFont="1" applyFill="1" applyBorder="1" applyAlignment="1">
      <alignment horizontal="right" vertical="top"/>
    </xf>
    <xf numFmtId="3" fontId="6" fillId="2" borderId="2" xfId="0" applyNumberFormat="1" applyFont="1" applyFill="1" applyBorder="1" applyAlignment="1">
      <alignment horizontal="right" vertical="top"/>
    </xf>
    <xf numFmtId="0" fontId="6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</cellXfs>
  <cellStyles count="14">
    <cellStyle name="Обычный" xfId="0" builtinId="0"/>
    <cellStyle name="Обычный 2" xfId="1"/>
    <cellStyle name="Обычный 2 2" xfId="2"/>
    <cellStyle name="Обычный 2 2 2" xfId="7"/>
    <cellStyle name="Обычный 2 3" xfId="3"/>
    <cellStyle name="Обычный 2 3 2" xfId="8"/>
    <cellStyle name="Обычный 2 4" xfId="4"/>
    <cellStyle name="Обычный 2 4 2" xfId="9"/>
    <cellStyle name="Обычный 2 5" xfId="5"/>
    <cellStyle name="Обычный 2 5 2" xfId="10"/>
    <cellStyle name="Обычный 3" xfId="12"/>
    <cellStyle name="Обычный 4" xfId="13"/>
    <cellStyle name="Процентный" xfId="6" builtinId="5"/>
    <cellStyle name="Финансовый 2" xfId="1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showGridLines="0" tabSelected="1" view="pageBreakPreview" zoomScale="80" zoomScaleNormal="100" zoomScaleSheetLayoutView="80" workbookViewId="0">
      <pane ySplit="5" topLeftCell="A6" activePane="bottomLeft" state="frozen"/>
      <selection activeCell="B34" sqref="B34"/>
      <selection pane="bottomLeft" activeCell="A26" sqref="A26"/>
    </sheetView>
  </sheetViews>
  <sheetFormatPr defaultColWidth="9.140625" defaultRowHeight="12.75" x14ac:dyDescent="0.2"/>
  <cols>
    <col min="1" max="1" width="79.5703125" style="6" customWidth="1"/>
    <col min="2" max="2" width="17.42578125" style="6" customWidth="1"/>
    <col min="3" max="5" width="18.5703125" style="6" hidden="1" customWidth="1"/>
    <col min="6" max="6" width="18.5703125" style="8" hidden="1" customWidth="1"/>
    <col min="7" max="7" width="17.7109375" style="8" hidden="1" customWidth="1"/>
    <col min="8" max="8" width="18.85546875" style="8" hidden="1" customWidth="1"/>
    <col min="9" max="9" width="17" style="8" hidden="1" customWidth="1"/>
    <col min="10" max="10" width="17.140625" style="8" hidden="1" customWidth="1"/>
    <col min="11" max="11" width="17.28515625" style="8" hidden="1" customWidth="1"/>
    <col min="12" max="12" width="17" style="8" hidden="1" customWidth="1"/>
    <col min="13" max="13" width="9.140625" style="8" hidden="1" customWidth="1"/>
    <col min="14" max="14" width="9.140625" style="8" customWidth="1"/>
    <col min="15" max="15" width="13" style="8" bestFit="1" customWidth="1"/>
    <col min="16" max="16" width="9.85546875" style="8" bestFit="1" customWidth="1"/>
    <col min="17" max="16384" width="9.140625" style="8"/>
  </cols>
  <sheetData>
    <row r="1" spans="1:6" s="2" customFormat="1" ht="65.25" customHeight="1" x14ac:dyDescent="0.2">
      <c r="A1" s="49" t="s">
        <v>75</v>
      </c>
      <c r="B1" s="49"/>
      <c r="C1" s="25"/>
      <c r="D1" s="25"/>
      <c r="E1" s="25"/>
    </row>
    <row r="2" spans="1:6" s="3" customFormat="1" ht="7.5" customHeight="1" x14ac:dyDescent="0.2">
      <c r="A2" s="4"/>
      <c r="B2" s="4"/>
      <c r="C2" s="4"/>
      <c r="D2" s="4"/>
      <c r="E2" s="4"/>
    </row>
    <row r="3" spans="1:6" s="2" customFormat="1" ht="15" x14ac:dyDescent="0.2">
      <c r="A3" s="5"/>
      <c r="B3" s="27" t="s">
        <v>0</v>
      </c>
      <c r="C3" s="27"/>
      <c r="D3" s="27"/>
      <c r="E3" s="27"/>
    </row>
    <row r="4" spans="1:6" s="2" customFormat="1" ht="15.75" customHeight="1" x14ac:dyDescent="0.2">
      <c r="A4" s="50" t="s">
        <v>1</v>
      </c>
      <c r="B4" s="51" t="s">
        <v>2</v>
      </c>
      <c r="C4" s="28"/>
      <c r="D4" s="28"/>
      <c r="E4" s="28"/>
    </row>
    <row r="5" spans="1:6" s="2" customFormat="1" ht="23.25" customHeight="1" x14ac:dyDescent="0.2">
      <c r="A5" s="50"/>
      <c r="B5" s="51"/>
      <c r="C5" s="28"/>
      <c r="D5" s="28"/>
      <c r="E5" s="28"/>
      <c r="F5" s="3"/>
    </row>
    <row r="6" spans="1:6" s="2" customFormat="1" ht="15.75" x14ac:dyDescent="0.2">
      <c r="A6" s="38" t="s">
        <v>87</v>
      </c>
      <c r="B6" s="41">
        <v>103507835.13919999</v>
      </c>
      <c r="C6" s="29"/>
      <c r="D6" s="29"/>
      <c r="E6" s="29"/>
      <c r="F6" s="29"/>
    </row>
    <row r="7" spans="1:6" s="2" customFormat="1" ht="15.75" x14ac:dyDescent="0.25">
      <c r="A7" s="38" t="s">
        <v>26</v>
      </c>
      <c r="B7" s="42">
        <v>59283266</v>
      </c>
      <c r="C7" s="30"/>
      <c r="D7" s="30"/>
      <c r="E7" s="30"/>
      <c r="F7" s="3"/>
    </row>
    <row r="8" spans="1:6" s="2" customFormat="1" ht="31.5" x14ac:dyDescent="0.25">
      <c r="A8" s="31" t="s">
        <v>27</v>
      </c>
      <c r="B8" s="43">
        <v>27248497</v>
      </c>
      <c r="C8" s="32"/>
      <c r="D8" s="32"/>
      <c r="E8" s="32"/>
    </row>
    <row r="9" spans="1:6" s="2" customFormat="1" ht="15.75" x14ac:dyDescent="0.25">
      <c r="A9" s="31" t="s">
        <v>28</v>
      </c>
      <c r="B9" s="43">
        <v>32034769</v>
      </c>
      <c r="C9" s="32"/>
      <c r="D9" s="32"/>
      <c r="E9" s="32"/>
    </row>
    <row r="10" spans="1:6" s="2" customFormat="1" ht="31.5" x14ac:dyDescent="0.25">
      <c r="A10" s="38" t="s">
        <v>29</v>
      </c>
      <c r="B10" s="42">
        <v>19962495.800000001</v>
      </c>
      <c r="C10" s="30"/>
      <c r="D10" s="30"/>
      <c r="E10" s="30"/>
    </row>
    <row r="11" spans="1:6" s="2" customFormat="1" ht="31.5" x14ac:dyDescent="0.25">
      <c r="A11" s="31" t="s">
        <v>30</v>
      </c>
      <c r="B11" s="43">
        <v>19962495.800000001</v>
      </c>
      <c r="C11" s="32"/>
      <c r="D11" s="32"/>
      <c r="E11" s="32"/>
    </row>
    <row r="12" spans="1:6" s="2" customFormat="1" ht="15.75" x14ac:dyDescent="0.25">
      <c r="A12" s="38" t="s">
        <v>31</v>
      </c>
      <c r="B12" s="42">
        <v>9562171</v>
      </c>
      <c r="C12" s="30"/>
      <c r="D12" s="30"/>
      <c r="E12" s="30"/>
    </row>
    <row r="13" spans="1:6" s="2" customFormat="1" ht="18" customHeight="1" x14ac:dyDescent="0.25">
      <c r="A13" s="31" t="s">
        <v>32</v>
      </c>
      <c r="B13" s="43">
        <v>9163657</v>
      </c>
      <c r="C13" s="32"/>
      <c r="D13" s="32"/>
      <c r="E13" s="32"/>
    </row>
    <row r="14" spans="1:6" s="2" customFormat="1" ht="15.75" x14ac:dyDescent="0.25">
      <c r="A14" s="31" t="s">
        <v>62</v>
      </c>
      <c r="B14" s="43">
        <v>398514</v>
      </c>
      <c r="C14" s="32"/>
      <c r="D14" s="32"/>
      <c r="E14" s="32"/>
    </row>
    <row r="15" spans="1:6" s="2" customFormat="1" ht="15.75" x14ac:dyDescent="0.25">
      <c r="A15" s="38" t="s">
        <v>33</v>
      </c>
      <c r="B15" s="42">
        <v>8476248</v>
      </c>
      <c r="C15" s="30"/>
      <c r="D15" s="30"/>
      <c r="E15" s="30"/>
    </row>
    <row r="16" spans="1:6" s="2" customFormat="1" ht="15.75" x14ac:dyDescent="0.25">
      <c r="A16" s="31" t="s">
        <v>5</v>
      </c>
      <c r="B16" s="43">
        <v>6670051</v>
      </c>
      <c r="C16" s="32"/>
      <c r="D16" s="32"/>
      <c r="E16" s="32"/>
    </row>
    <row r="17" spans="1:5" s="2" customFormat="1" ht="15.75" x14ac:dyDescent="0.25">
      <c r="A17" s="31" t="s">
        <v>6</v>
      </c>
      <c r="B17" s="43">
        <v>1804482</v>
      </c>
      <c r="C17" s="32"/>
      <c r="D17" s="32"/>
      <c r="E17" s="32"/>
    </row>
    <row r="18" spans="1:5" s="2" customFormat="1" ht="15.75" x14ac:dyDescent="0.25">
      <c r="A18" s="31" t="s">
        <v>7</v>
      </c>
      <c r="B18" s="43">
        <v>1715</v>
      </c>
      <c r="C18" s="32"/>
      <c r="D18" s="32"/>
      <c r="E18" s="32"/>
    </row>
    <row r="19" spans="1:5" s="2" customFormat="1" ht="18" customHeight="1" x14ac:dyDescent="0.25">
      <c r="A19" s="38" t="s">
        <v>34</v>
      </c>
      <c r="B19" s="42">
        <v>28576</v>
      </c>
      <c r="C19" s="30"/>
      <c r="D19" s="30"/>
      <c r="E19" s="30"/>
    </row>
    <row r="20" spans="1:5" s="2" customFormat="1" ht="15.75" x14ac:dyDescent="0.25">
      <c r="A20" s="31" t="s">
        <v>54</v>
      </c>
      <c r="B20" s="43">
        <v>21900</v>
      </c>
      <c r="C20" s="32"/>
      <c r="D20" s="32"/>
      <c r="E20" s="32"/>
    </row>
    <row r="21" spans="1:5" s="2" customFormat="1" ht="31.5" x14ac:dyDescent="0.25">
      <c r="A21" s="31" t="s">
        <v>59</v>
      </c>
      <c r="B21" s="43">
        <v>6676</v>
      </c>
      <c r="C21" s="32"/>
      <c r="D21" s="32"/>
      <c r="E21" s="32"/>
    </row>
    <row r="22" spans="1:5" s="2" customFormat="1" ht="15.75" x14ac:dyDescent="0.25">
      <c r="A22" s="38" t="s">
        <v>8</v>
      </c>
      <c r="B22" s="42">
        <v>172801.41</v>
      </c>
      <c r="C22" s="30"/>
      <c r="D22" s="30"/>
      <c r="E22" s="30"/>
    </row>
    <row r="23" spans="1:5" s="2" customFormat="1" ht="33" customHeight="1" x14ac:dyDescent="0.25">
      <c r="A23" s="38" t="s">
        <v>63</v>
      </c>
      <c r="B23" s="42">
        <v>104836.97865</v>
      </c>
      <c r="C23" s="30"/>
      <c r="D23" s="30"/>
      <c r="E23" s="30"/>
    </row>
    <row r="24" spans="1:5" s="2" customFormat="1" ht="48" customHeight="1" x14ac:dyDescent="0.25">
      <c r="A24" s="31" t="s">
        <v>35</v>
      </c>
      <c r="B24" s="43">
        <v>13124</v>
      </c>
      <c r="C24" s="32"/>
      <c r="D24" s="32"/>
      <c r="E24" s="32"/>
    </row>
    <row r="25" spans="1:5" s="2" customFormat="1" ht="15.75" x14ac:dyDescent="0.25">
      <c r="A25" s="31" t="s">
        <v>74</v>
      </c>
      <c r="B25" s="43">
        <v>24581.655650000001</v>
      </c>
      <c r="C25" s="32"/>
      <c r="D25" s="32"/>
      <c r="E25" s="32"/>
    </row>
    <row r="26" spans="1:5" s="2" customFormat="1" ht="32.25" customHeight="1" x14ac:dyDescent="0.25">
      <c r="A26" s="31" t="s">
        <v>36</v>
      </c>
      <c r="B26" s="43">
        <v>6823.8810000000003</v>
      </c>
      <c r="C26" s="32"/>
      <c r="D26" s="32"/>
      <c r="E26" s="32"/>
    </row>
    <row r="27" spans="1:5" s="2" customFormat="1" ht="68.25" customHeight="1" x14ac:dyDescent="0.25">
      <c r="A27" s="31" t="s">
        <v>64</v>
      </c>
      <c r="B27" s="43">
        <v>37549.4</v>
      </c>
      <c r="C27" s="32"/>
      <c r="D27" s="32"/>
      <c r="E27" s="32"/>
    </row>
    <row r="28" spans="1:5" s="2" customFormat="1" ht="35.25" customHeight="1" x14ac:dyDescent="0.25">
      <c r="A28" s="31" t="s">
        <v>65</v>
      </c>
      <c r="B28" s="43">
        <v>104.45</v>
      </c>
      <c r="C28" s="32"/>
      <c r="D28" s="32"/>
      <c r="E28" s="32"/>
    </row>
    <row r="29" spans="1:5" s="2" customFormat="1" ht="19.5" customHeight="1" x14ac:dyDescent="0.25">
      <c r="A29" s="31" t="s">
        <v>37</v>
      </c>
      <c r="B29" s="43">
        <v>20046.491999999998</v>
      </c>
      <c r="C29" s="32"/>
      <c r="D29" s="32"/>
      <c r="E29" s="32"/>
    </row>
    <row r="30" spans="1:5" s="2" customFormat="1" ht="65.25" customHeight="1" x14ac:dyDescent="0.25">
      <c r="A30" s="31" t="s">
        <v>66</v>
      </c>
      <c r="B30" s="43">
        <v>2310</v>
      </c>
      <c r="C30" s="32"/>
      <c r="D30" s="32"/>
      <c r="E30" s="32"/>
    </row>
    <row r="31" spans="1:5" s="2" customFormat="1" ht="15.75" x14ac:dyDescent="0.25">
      <c r="A31" s="38" t="s">
        <v>38</v>
      </c>
      <c r="B31" s="42">
        <v>199266.22999999998</v>
      </c>
      <c r="C31" s="30"/>
      <c r="D31" s="30"/>
      <c r="E31" s="30"/>
    </row>
    <row r="32" spans="1:5" s="2" customFormat="1" ht="15.75" x14ac:dyDescent="0.25">
      <c r="A32" s="31" t="s">
        <v>9</v>
      </c>
      <c r="B32" s="43">
        <v>58218</v>
      </c>
      <c r="C32" s="32"/>
      <c r="D32" s="32"/>
      <c r="E32" s="32"/>
    </row>
    <row r="33" spans="1:13" s="2" customFormat="1" ht="15.75" x14ac:dyDescent="0.25">
      <c r="A33" s="31" t="s">
        <v>10</v>
      </c>
      <c r="B33" s="43">
        <v>5048.2299999999996</v>
      </c>
      <c r="C33" s="32"/>
      <c r="D33" s="32"/>
      <c r="E33" s="32"/>
    </row>
    <row r="34" spans="1:13" s="2" customFormat="1" ht="15.75" x14ac:dyDescent="0.25">
      <c r="A34" s="31" t="s">
        <v>39</v>
      </c>
      <c r="B34" s="43">
        <v>136000</v>
      </c>
      <c r="C34" s="32"/>
      <c r="D34" s="32"/>
      <c r="E34" s="32"/>
    </row>
    <row r="35" spans="1:13" s="2" customFormat="1" ht="18" customHeight="1" x14ac:dyDescent="0.25">
      <c r="A35" s="38" t="s">
        <v>40</v>
      </c>
      <c r="B35" s="42">
        <v>2697897.7403500001</v>
      </c>
      <c r="C35" s="30"/>
      <c r="D35" s="30"/>
      <c r="E35" s="30"/>
    </row>
    <row r="36" spans="1:13" s="2" customFormat="1" ht="15.75" x14ac:dyDescent="0.25">
      <c r="A36" s="38" t="s">
        <v>41</v>
      </c>
      <c r="B36" s="42">
        <v>1072376.2734999999</v>
      </c>
      <c r="C36" s="30"/>
      <c r="D36" s="30"/>
      <c r="E36" s="30"/>
    </row>
    <row r="37" spans="1:13" s="2" customFormat="1" ht="15.75" x14ac:dyDescent="0.25">
      <c r="A37" s="38" t="s">
        <v>56</v>
      </c>
      <c r="B37" s="42">
        <v>1</v>
      </c>
      <c r="C37" s="30"/>
      <c r="D37" s="30"/>
      <c r="E37" s="30"/>
    </row>
    <row r="38" spans="1:13" s="2" customFormat="1" ht="31.5" x14ac:dyDescent="0.25">
      <c r="A38" s="31" t="s">
        <v>67</v>
      </c>
      <c r="B38" s="43">
        <v>1</v>
      </c>
      <c r="C38" s="32"/>
      <c r="D38" s="32"/>
      <c r="E38" s="32"/>
    </row>
    <row r="39" spans="1:13" s="2" customFormat="1" ht="15.75" x14ac:dyDescent="0.25">
      <c r="A39" s="38" t="s">
        <v>11</v>
      </c>
      <c r="B39" s="42">
        <v>1945552.6767</v>
      </c>
      <c r="C39" s="30"/>
      <c r="D39" s="30"/>
      <c r="E39" s="30"/>
    </row>
    <row r="40" spans="1:13" s="2" customFormat="1" ht="15.75" x14ac:dyDescent="0.25">
      <c r="A40" s="38" t="s">
        <v>12</v>
      </c>
      <c r="B40" s="42">
        <v>2346.0300000000002</v>
      </c>
      <c r="C40" s="30"/>
      <c r="D40" s="30"/>
      <c r="E40" s="30"/>
    </row>
    <row r="41" spans="1:13" s="2" customFormat="1" ht="17.25" customHeight="1" x14ac:dyDescent="0.25">
      <c r="A41" s="31" t="s">
        <v>42</v>
      </c>
      <c r="B41" s="43">
        <v>2346.0300000000002</v>
      </c>
      <c r="C41" s="32"/>
      <c r="D41" s="32"/>
      <c r="E41" s="32"/>
    </row>
    <row r="42" spans="1:13" ht="17.25" customHeight="1" x14ac:dyDescent="0.25">
      <c r="A42" s="45" t="s">
        <v>88</v>
      </c>
      <c r="B42" s="39">
        <v>21663833.081999999</v>
      </c>
      <c r="C42" s="22"/>
      <c r="D42" s="22"/>
      <c r="E42" s="22"/>
      <c r="F42" s="8" t="s">
        <v>81</v>
      </c>
    </row>
    <row r="43" spans="1:13" ht="15.75" customHeight="1" x14ac:dyDescent="0.25">
      <c r="A43" s="10" t="s">
        <v>43</v>
      </c>
      <c r="B43" s="40">
        <v>746343.5</v>
      </c>
      <c r="C43" s="23"/>
      <c r="D43" s="23"/>
      <c r="E43" s="23"/>
    </row>
    <row r="44" spans="1:13" ht="15.75" customHeight="1" x14ac:dyDescent="0.25">
      <c r="A44" s="10" t="s">
        <v>44</v>
      </c>
      <c r="B44" s="40">
        <v>16530265.302999999</v>
      </c>
      <c r="C44" s="23"/>
      <c r="D44" s="23"/>
      <c r="E44" s="23"/>
    </row>
    <row r="45" spans="1:13" ht="15.75" customHeight="1" x14ac:dyDescent="0.25">
      <c r="A45" s="10" t="s">
        <v>45</v>
      </c>
      <c r="B45" s="40">
        <v>2060110.6070000001</v>
      </c>
      <c r="C45" s="23"/>
      <c r="D45" s="23"/>
      <c r="E45" s="23"/>
    </row>
    <row r="46" spans="1:13" ht="15.75" customHeight="1" x14ac:dyDescent="0.25">
      <c r="A46" s="10" t="s">
        <v>46</v>
      </c>
      <c r="B46" s="40">
        <v>1146007.3</v>
      </c>
      <c r="C46" s="24"/>
      <c r="D46" s="24"/>
      <c r="E46" s="24"/>
      <c r="F46" s="46" t="s">
        <v>83</v>
      </c>
      <c r="G46" s="47"/>
      <c r="H46" s="47"/>
      <c r="I46" s="48"/>
      <c r="J46" s="46" t="s">
        <v>82</v>
      </c>
      <c r="K46" s="47"/>
      <c r="L46" s="47"/>
      <c r="M46" s="48"/>
    </row>
    <row r="47" spans="1:13" ht="18" customHeight="1" x14ac:dyDescent="0.2">
      <c r="A47" s="38" t="s">
        <v>3</v>
      </c>
      <c r="B47" s="41">
        <v>125171668.22119999</v>
      </c>
      <c r="C47" s="33" t="s">
        <v>86</v>
      </c>
      <c r="D47" s="33" t="s">
        <v>84</v>
      </c>
      <c r="E47" s="33" t="s">
        <v>85</v>
      </c>
      <c r="F47" s="16" t="s">
        <v>81</v>
      </c>
      <c r="G47" s="16" t="s">
        <v>76</v>
      </c>
      <c r="H47" s="14" t="s">
        <v>55</v>
      </c>
      <c r="I47" s="14" t="s">
        <v>77</v>
      </c>
      <c r="J47" s="17" t="s">
        <v>81</v>
      </c>
      <c r="K47" s="14" t="s">
        <v>76</v>
      </c>
      <c r="L47" s="14" t="s">
        <v>55</v>
      </c>
      <c r="M47" s="14" t="s">
        <v>77</v>
      </c>
    </row>
    <row r="48" spans="1:13" ht="15.75" customHeight="1" x14ac:dyDescent="0.2">
      <c r="A48" s="38" t="s">
        <v>4</v>
      </c>
      <c r="B48" s="42">
        <v>131256728.66730002</v>
      </c>
      <c r="C48" s="26" t="e">
        <f>B48/D48</f>
        <v>#REF!</v>
      </c>
      <c r="D48" s="18" t="e">
        <f>F48+J48</f>
        <v>#REF!</v>
      </c>
      <c r="E48" s="18" t="e">
        <f>G48+K48</f>
        <v>#REF!</v>
      </c>
      <c r="F48" s="18" t="e">
        <f>F49+#REF!</f>
        <v>#REF!</v>
      </c>
      <c r="G48" s="18" t="e">
        <f>G49+#REF!</f>
        <v>#REF!</v>
      </c>
      <c r="H48" s="18" t="e">
        <f>H49+#REF!</f>
        <v>#REF!</v>
      </c>
      <c r="I48" s="20" t="e">
        <f>G48/F48</f>
        <v>#REF!</v>
      </c>
      <c r="J48" s="18" t="e">
        <f>J49+#REF!</f>
        <v>#REF!</v>
      </c>
      <c r="K48" s="18" t="e">
        <f>K49+#REF!</f>
        <v>#REF!</v>
      </c>
      <c r="L48" s="18" t="e">
        <f>L49+#REF!</f>
        <v>#REF!</v>
      </c>
      <c r="M48" s="20" t="e">
        <f>K48/J48</f>
        <v>#REF!</v>
      </c>
    </row>
    <row r="49" spans="1:13" s="9" customFormat="1" ht="18.75" customHeight="1" x14ac:dyDescent="0.25">
      <c r="A49" s="31" t="s">
        <v>47</v>
      </c>
      <c r="B49" s="44">
        <v>124948472.17830001</v>
      </c>
      <c r="C49" s="35">
        <f t="shared" ref="C49:C80" si="0">B49/D49</f>
        <v>0.94257444838344562</v>
      </c>
      <c r="D49" s="34">
        <f t="shared" ref="D49:D80" si="1">F49+J49</f>
        <v>132560852.241</v>
      </c>
      <c r="E49" s="34">
        <f t="shared" ref="E49:E80" si="2">G49+K49</f>
        <v>84865096.796640024</v>
      </c>
      <c r="F49" s="13">
        <f>SUM(F50:F80)</f>
        <v>115069786.727</v>
      </c>
      <c r="G49" s="13">
        <f>SUM(G50:G80)</f>
        <v>74457944.217090026</v>
      </c>
      <c r="H49" s="13">
        <f>SUM(H50:H80)</f>
        <v>40611842.509909995</v>
      </c>
      <c r="I49" s="20">
        <f t="shared" ref="I49:I80" si="3">G49/F49</f>
        <v>0.64706771720833645</v>
      </c>
      <c r="J49" s="13">
        <f>SUM(J50:J80)</f>
        <v>17491065.514000006</v>
      </c>
      <c r="K49" s="13">
        <f>SUM(K50:K80)</f>
        <v>10407152.57955</v>
      </c>
      <c r="L49" s="13">
        <f>SUM(L50:L80)</f>
        <v>7083912.9344500005</v>
      </c>
      <c r="M49" s="20">
        <f t="shared" ref="M49" si="4">K49/J49</f>
        <v>0.59499820472457909</v>
      </c>
    </row>
    <row r="50" spans="1:13" ht="31.5" x14ac:dyDescent="0.2">
      <c r="A50" s="37" t="s">
        <v>13</v>
      </c>
      <c r="B50" s="41">
        <v>18259906.933960002</v>
      </c>
      <c r="C50" s="36">
        <f t="shared" si="0"/>
        <v>0.92940556734072732</v>
      </c>
      <c r="D50" s="1">
        <f t="shared" si="1"/>
        <v>19646866.315000001</v>
      </c>
      <c r="E50" s="1">
        <f t="shared" si="2"/>
        <v>13819040.773179999</v>
      </c>
      <c r="F50" s="15">
        <v>17311992.263</v>
      </c>
      <c r="G50" s="15">
        <v>12037380.567609999</v>
      </c>
      <c r="H50" s="12">
        <f>F50-G50</f>
        <v>5274611.6953900009</v>
      </c>
      <c r="I50" s="19">
        <f>G50/F50</f>
        <v>0.69532035277862569</v>
      </c>
      <c r="J50" s="15">
        <v>2334874.0520000001</v>
      </c>
      <c r="K50" s="15">
        <v>1781660.20557</v>
      </c>
      <c r="L50" s="12">
        <f>J50-K50</f>
        <v>553213.84643000015</v>
      </c>
      <c r="M50" s="19">
        <f>K50/J50</f>
        <v>0.76306480173689462</v>
      </c>
    </row>
    <row r="51" spans="1:13" ht="18" customHeight="1" x14ac:dyDescent="0.2">
      <c r="A51" s="37" t="s">
        <v>68</v>
      </c>
      <c r="B51" s="41">
        <v>29700610.155499995</v>
      </c>
      <c r="C51" s="36">
        <f t="shared" si="0"/>
        <v>0.95468511213036311</v>
      </c>
      <c r="D51" s="1">
        <f t="shared" si="1"/>
        <v>31110373.229999997</v>
      </c>
      <c r="E51" s="1">
        <f t="shared" si="2"/>
        <v>22572553.725899998</v>
      </c>
      <c r="F51" s="15">
        <v>28195261.489999998</v>
      </c>
      <c r="G51" s="15">
        <v>20622348.973779999</v>
      </c>
      <c r="H51" s="12">
        <f t="shared" ref="H51:H80" si="5">F51-G51</f>
        <v>7572912.5162199996</v>
      </c>
      <c r="I51" s="19">
        <f t="shared" si="3"/>
        <v>0.73141187149812814</v>
      </c>
      <c r="J51" s="15">
        <v>2915111.74</v>
      </c>
      <c r="K51" s="15">
        <v>1950204.7521200001</v>
      </c>
      <c r="L51" s="12">
        <f t="shared" ref="L51:L80" si="6">J51-K51</f>
        <v>964906.98788000015</v>
      </c>
      <c r="M51" s="19">
        <f t="shared" ref="M51:M80" si="7">K51/J51</f>
        <v>0.66899828413438445</v>
      </c>
    </row>
    <row r="52" spans="1:13" ht="31.5" x14ac:dyDescent="0.2">
      <c r="A52" s="37" t="s">
        <v>14</v>
      </c>
      <c r="B52" s="41">
        <v>14529717.488899998</v>
      </c>
      <c r="C52" s="36">
        <f t="shared" si="0"/>
        <v>0.98229175326133167</v>
      </c>
      <c r="D52" s="1">
        <f t="shared" si="1"/>
        <v>14791651.706999999</v>
      </c>
      <c r="E52" s="1">
        <f t="shared" si="2"/>
        <v>10695047.76286</v>
      </c>
      <c r="F52" s="15">
        <v>13096710.904999999</v>
      </c>
      <c r="G52" s="15">
        <v>9412152.5386100002</v>
      </c>
      <c r="H52" s="12">
        <f t="shared" si="5"/>
        <v>3684558.3663899992</v>
      </c>
      <c r="I52" s="19">
        <f t="shared" si="3"/>
        <v>0.71866536620401955</v>
      </c>
      <c r="J52" s="15">
        <v>1694940.8019999999</v>
      </c>
      <c r="K52" s="15">
        <v>1282895.22425</v>
      </c>
      <c r="L52" s="12">
        <f t="shared" si="6"/>
        <v>412045.57774999994</v>
      </c>
      <c r="M52" s="19">
        <f t="shared" si="7"/>
        <v>0.75689677346619211</v>
      </c>
    </row>
    <row r="53" spans="1:13" ht="19.5" customHeight="1" x14ac:dyDescent="0.2">
      <c r="A53" s="37" t="s">
        <v>15</v>
      </c>
      <c r="B53" s="41">
        <v>49136.659769999998</v>
      </c>
      <c r="C53" s="36">
        <f t="shared" si="0"/>
        <v>0.86213912327123776</v>
      </c>
      <c r="D53" s="1">
        <f t="shared" si="1"/>
        <v>56993.887000000002</v>
      </c>
      <c r="E53" s="1">
        <f t="shared" si="2"/>
        <v>43888.649359999996</v>
      </c>
      <c r="F53" s="15">
        <v>27093.886999999999</v>
      </c>
      <c r="G53" s="15">
        <v>17005.083780000001</v>
      </c>
      <c r="H53" s="12">
        <f t="shared" si="5"/>
        <v>10088.803219999998</v>
      </c>
      <c r="I53" s="19">
        <f t="shared" si="3"/>
        <v>0.62763544337510535</v>
      </c>
      <c r="J53" s="15">
        <v>29900</v>
      </c>
      <c r="K53" s="15">
        <v>26883.565579999999</v>
      </c>
      <c r="L53" s="12">
        <f t="shared" si="6"/>
        <v>3016.4344200000014</v>
      </c>
      <c r="M53" s="19">
        <f t="shared" si="7"/>
        <v>0.89911590568561872</v>
      </c>
    </row>
    <row r="54" spans="1:13" ht="31.5" x14ac:dyDescent="0.2">
      <c r="A54" s="37" t="s">
        <v>16</v>
      </c>
      <c r="B54" s="41">
        <v>2393349.5154200001</v>
      </c>
      <c r="C54" s="36">
        <f t="shared" si="0"/>
        <v>0.96531092795510554</v>
      </c>
      <c r="D54" s="1">
        <f t="shared" si="1"/>
        <v>2479356.077</v>
      </c>
      <c r="E54" s="1">
        <f t="shared" si="2"/>
        <v>1397115.5599799999</v>
      </c>
      <c r="F54" s="15">
        <v>1169329.594</v>
      </c>
      <c r="G54" s="15">
        <v>625994.86627</v>
      </c>
      <c r="H54" s="12">
        <f t="shared" si="5"/>
        <v>543334.72773000004</v>
      </c>
      <c r="I54" s="19">
        <f t="shared" si="3"/>
        <v>0.53534509815031672</v>
      </c>
      <c r="J54" s="15">
        <v>1310026.483</v>
      </c>
      <c r="K54" s="15">
        <v>771120.69371000002</v>
      </c>
      <c r="L54" s="12">
        <f t="shared" si="6"/>
        <v>538905.78928999999</v>
      </c>
      <c r="M54" s="19">
        <f t="shared" si="7"/>
        <v>0.58862985116461952</v>
      </c>
    </row>
    <row r="55" spans="1:13" ht="36" customHeight="1" x14ac:dyDescent="0.2">
      <c r="A55" s="37" t="s">
        <v>57</v>
      </c>
      <c r="B55" s="41">
        <v>2363268.6065600002</v>
      </c>
      <c r="C55" s="36">
        <f t="shared" si="0"/>
        <v>0.96876862151604159</v>
      </c>
      <c r="D55" s="1">
        <f t="shared" si="1"/>
        <v>2439456.1859999998</v>
      </c>
      <c r="E55" s="1">
        <f t="shared" si="2"/>
        <v>838225.59566999995</v>
      </c>
      <c r="F55" s="15">
        <v>1904689.486</v>
      </c>
      <c r="G55" s="15">
        <v>498645.4117</v>
      </c>
      <c r="H55" s="12">
        <f t="shared" si="5"/>
        <v>1406044.0743</v>
      </c>
      <c r="I55" s="19">
        <f t="shared" si="3"/>
        <v>0.26179879469340439</v>
      </c>
      <c r="J55" s="15">
        <v>534766.69999999995</v>
      </c>
      <c r="K55" s="15">
        <v>339580.18397000001</v>
      </c>
      <c r="L55" s="12">
        <f t="shared" si="6"/>
        <v>195186.51602999994</v>
      </c>
      <c r="M55" s="19">
        <f t="shared" si="7"/>
        <v>0.63500622602342305</v>
      </c>
    </row>
    <row r="56" spans="1:13" ht="31.5" x14ac:dyDescent="0.2">
      <c r="A56" s="37" t="s">
        <v>52</v>
      </c>
      <c r="B56" s="41">
        <v>806862.36645999993</v>
      </c>
      <c r="C56" s="36">
        <f t="shared" si="0"/>
        <v>0.99675894618425953</v>
      </c>
      <c r="D56" s="1">
        <f t="shared" si="1"/>
        <v>809485.95399999991</v>
      </c>
      <c r="E56" s="1">
        <f t="shared" si="2"/>
        <v>551962.64581999998</v>
      </c>
      <c r="F56" s="15">
        <v>262358.75400000002</v>
      </c>
      <c r="G56" s="15">
        <v>181472.79793999999</v>
      </c>
      <c r="H56" s="12">
        <f t="shared" si="5"/>
        <v>80885.956060000026</v>
      </c>
      <c r="I56" s="19">
        <f t="shared" si="3"/>
        <v>0.69169713292661839</v>
      </c>
      <c r="J56" s="15">
        <v>547127.19999999995</v>
      </c>
      <c r="K56" s="15">
        <v>370489.84788000002</v>
      </c>
      <c r="L56" s="12">
        <f t="shared" si="6"/>
        <v>176637.35211999994</v>
      </c>
      <c r="M56" s="19">
        <f t="shared" si="7"/>
        <v>0.67715486979992956</v>
      </c>
    </row>
    <row r="57" spans="1:13" ht="33.75" customHeight="1" x14ac:dyDescent="0.2">
      <c r="A57" s="37" t="s">
        <v>17</v>
      </c>
      <c r="B57" s="41">
        <v>200103.62580000001</v>
      </c>
      <c r="C57" s="36">
        <f t="shared" si="0"/>
        <v>0.78</v>
      </c>
      <c r="D57" s="1">
        <f t="shared" si="1"/>
        <v>256543.11</v>
      </c>
      <c r="E57" s="1">
        <f t="shared" si="2"/>
        <v>134756.44080000001</v>
      </c>
      <c r="F57" s="15">
        <v>256543.11</v>
      </c>
      <c r="G57" s="15">
        <v>134756.44080000001</v>
      </c>
      <c r="H57" s="12">
        <f t="shared" si="5"/>
        <v>121786.66919999997</v>
      </c>
      <c r="I57" s="19">
        <f t="shared" si="3"/>
        <v>0.52527795737722216</v>
      </c>
      <c r="J57" s="15">
        <v>0</v>
      </c>
      <c r="K57" s="15">
        <v>0</v>
      </c>
      <c r="L57" s="12">
        <f t="shared" si="6"/>
        <v>0</v>
      </c>
      <c r="M57" s="19" t="e">
        <f t="shared" si="7"/>
        <v>#DIV/0!</v>
      </c>
    </row>
    <row r="58" spans="1:13" ht="49.5" customHeight="1" x14ac:dyDescent="0.2">
      <c r="A58" s="37" t="s">
        <v>53</v>
      </c>
      <c r="B58" s="41">
        <v>903049.82499999995</v>
      </c>
      <c r="C58" s="36">
        <f t="shared" si="0"/>
        <v>1</v>
      </c>
      <c r="D58" s="1">
        <f t="shared" si="1"/>
        <v>903049.82499999995</v>
      </c>
      <c r="E58" s="1">
        <f t="shared" si="2"/>
        <v>605081.35591000004</v>
      </c>
      <c r="F58" s="15">
        <v>903049.82499999995</v>
      </c>
      <c r="G58" s="15">
        <v>605081.35591000004</v>
      </c>
      <c r="H58" s="12">
        <f t="shared" si="5"/>
        <v>297968.46908999991</v>
      </c>
      <c r="I58" s="19">
        <f t="shared" si="3"/>
        <v>0.67004204990571814</v>
      </c>
      <c r="J58" s="15">
        <v>0</v>
      </c>
      <c r="K58" s="15">
        <v>0</v>
      </c>
      <c r="L58" s="12">
        <f t="shared" si="6"/>
        <v>0</v>
      </c>
      <c r="M58" s="19" t="e">
        <f t="shared" si="7"/>
        <v>#DIV/0!</v>
      </c>
    </row>
    <row r="59" spans="1:13" ht="17.25" customHeight="1" x14ac:dyDescent="0.2">
      <c r="A59" s="37" t="s">
        <v>69</v>
      </c>
      <c r="B59" s="41">
        <v>3809918.077</v>
      </c>
      <c r="C59" s="36">
        <f t="shared" si="0"/>
        <v>1</v>
      </c>
      <c r="D59" s="1">
        <f t="shared" si="1"/>
        <v>3809918.077</v>
      </c>
      <c r="E59" s="1">
        <f t="shared" si="2"/>
        <v>2489924.6466700002</v>
      </c>
      <c r="F59" s="15">
        <v>3434713.7510000002</v>
      </c>
      <c r="G59" s="15">
        <v>2183975.1803100002</v>
      </c>
      <c r="H59" s="12">
        <f t="shared" si="5"/>
        <v>1250738.57069</v>
      </c>
      <c r="I59" s="19">
        <f t="shared" si="3"/>
        <v>0.63585362235037679</v>
      </c>
      <c r="J59" s="15">
        <v>375204.326</v>
      </c>
      <c r="K59" s="15">
        <v>305949.46636000002</v>
      </c>
      <c r="L59" s="12">
        <f t="shared" si="6"/>
        <v>69254.859639999981</v>
      </c>
      <c r="M59" s="19">
        <f t="shared" si="7"/>
        <v>0.8154209457595647</v>
      </c>
    </row>
    <row r="60" spans="1:13" ht="31.5" x14ac:dyDescent="0.2">
      <c r="A60" s="37" t="s">
        <v>18</v>
      </c>
      <c r="B60" s="41">
        <v>153827.37650000001</v>
      </c>
      <c r="C60" s="36">
        <f t="shared" si="0"/>
        <v>0.86795459848022138</v>
      </c>
      <c r="D60" s="1">
        <f t="shared" si="1"/>
        <v>177229.75</v>
      </c>
      <c r="E60" s="1">
        <f t="shared" si="2"/>
        <v>106117.99808</v>
      </c>
      <c r="F60" s="15">
        <v>101749.45</v>
      </c>
      <c r="G60" s="15">
        <v>53481.798130000003</v>
      </c>
      <c r="H60" s="12">
        <f t="shared" si="5"/>
        <v>48267.651869999994</v>
      </c>
      <c r="I60" s="19">
        <f t="shared" si="3"/>
        <v>0.52562247884386604</v>
      </c>
      <c r="J60" s="15">
        <v>75480.3</v>
      </c>
      <c r="K60" s="15">
        <v>52636.199950000002</v>
      </c>
      <c r="L60" s="12">
        <f t="shared" si="6"/>
        <v>22844.100050000001</v>
      </c>
      <c r="M60" s="19">
        <f t="shared" si="7"/>
        <v>0.69735016885200507</v>
      </c>
    </row>
    <row r="61" spans="1:13" ht="31.5" x14ac:dyDescent="0.2">
      <c r="A61" s="37" t="s">
        <v>19</v>
      </c>
      <c r="B61" s="41">
        <v>1400292.5010000002</v>
      </c>
      <c r="C61" s="36">
        <f t="shared" si="0"/>
        <v>0.95911864835265226</v>
      </c>
      <c r="D61" s="1">
        <f t="shared" si="1"/>
        <v>1459978.3910000001</v>
      </c>
      <c r="E61" s="1">
        <f t="shared" si="2"/>
        <v>773079.95288999996</v>
      </c>
      <c r="F61" s="15">
        <v>1152017.591</v>
      </c>
      <c r="G61" s="15">
        <v>639293.51806999999</v>
      </c>
      <c r="H61" s="12">
        <f t="shared" si="5"/>
        <v>512724.07293000002</v>
      </c>
      <c r="I61" s="19">
        <f t="shared" si="3"/>
        <v>0.55493381617121507</v>
      </c>
      <c r="J61" s="15">
        <v>307960.8</v>
      </c>
      <c r="K61" s="15">
        <v>133786.43481999999</v>
      </c>
      <c r="L61" s="12">
        <f t="shared" si="6"/>
        <v>174174.36517999999</v>
      </c>
      <c r="M61" s="19">
        <f t="shared" si="7"/>
        <v>0.43442683231112533</v>
      </c>
    </row>
    <row r="62" spans="1:13" ht="31.5" x14ac:dyDescent="0.2">
      <c r="A62" s="37" t="s">
        <v>20</v>
      </c>
      <c r="B62" s="41">
        <v>4817720.7993000001</v>
      </c>
      <c r="C62" s="36">
        <f t="shared" si="0"/>
        <v>0.93407627752647182</v>
      </c>
      <c r="D62" s="1">
        <f t="shared" si="1"/>
        <v>5157738.0940000005</v>
      </c>
      <c r="E62" s="1">
        <f t="shared" si="2"/>
        <v>2073688.0535899999</v>
      </c>
      <c r="F62" s="15">
        <v>3497177.094</v>
      </c>
      <c r="G62" s="15">
        <v>1699024.2322199999</v>
      </c>
      <c r="H62" s="12">
        <f t="shared" si="5"/>
        <v>1798152.8617800002</v>
      </c>
      <c r="I62" s="19">
        <f t="shared" si="3"/>
        <v>0.48582733632076108</v>
      </c>
      <c r="J62" s="15">
        <v>1660561</v>
      </c>
      <c r="K62" s="15">
        <v>374663.82137000002</v>
      </c>
      <c r="L62" s="12">
        <f t="shared" si="6"/>
        <v>1285897.17863</v>
      </c>
      <c r="M62" s="19">
        <f t="shared" si="7"/>
        <v>0.22562484688608248</v>
      </c>
    </row>
    <row r="63" spans="1:13" ht="31.5" x14ac:dyDescent="0.2">
      <c r="A63" s="37" t="s">
        <v>21</v>
      </c>
      <c r="B63" s="41">
        <v>541616.38800000004</v>
      </c>
      <c r="C63" s="36">
        <f t="shared" si="0"/>
        <v>0.84127588395425645</v>
      </c>
      <c r="D63" s="1">
        <f t="shared" si="1"/>
        <v>643803.53499999992</v>
      </c>
      <c r="E63" s="1">
        <f t="shared" si="2"/>
        <v>275115.56280000001</v>
      </c>
      <c r="F63" s="15">
        <v>510935.73499999999</v>
      </c>
      <c r="G63" s="15">
        <v>208714.9688</v>
      </c>
      <c r="H63" s="12">
        <f t="shared" si="5"/>
        <v>302220.76619999995</v>
      </c>
      <c r="I63" s="19">
        <f t="shared" si="3"/>
        <v>0.40849553965920982</v>
      </c>
      <c r="J63" s="15">
        <v>132867.79999999999</v>
      </c>
      <c r="K63" s="15">
        <v>66400.593999999997</v>
      </c>
      <c r="L63" s="12">
        <f t="shared" si="6"/>
        <v>66467.205999999991</v>
      </c>
      <c r="M63" s="19">
        <f t="shared" si="7"/>
        <v>0.49974932978494413</v>
      </c>
    </row>
    <row r="64" spans="1:13" ht="31.5" customHeight="1" x14ac:dyDescent="0.2">
      <c r="A64" s="37" t="s">
        <v>22</v>
      </c>
      <c r="B64" s="41">
        <v>209684.484</v>
      </c>
      <c r="C64" s="36">
        <f t="shared" si="0"/>
        <v>1</v>
      </c>
      <c r="D64" s="1">
        <f t="shared" si="1"/>
        <v>209684.484</v>
      </c>
      <c r="E64" s="1">
        <f t="shared" si="2"/>
        <v>155325.48332999999</v>
      </c>
      <c r="F64" s="15">
        <v>156612.88399999999</v>
      </c>
      <c r="G64" s="15">
        <v>102253.88333</v>
      </c>
      <c r="H64" s="12">
        <f t="shared" si="5"/>
        <v>54359.000669999994</v>
      </c>
      <c r="I64" s="19">
        <f t="shared" si="3"/>
        <v>0.65290850100174391</v>
      </c>
      <c r="J64" s="15">
        <v>53071.6</v>
      </c>
      <c r="K64" s="15">
        <v>53071.6</v>
      </c>
      <c r="L64" s="12">
        <f t="shared" si="6"/>
        <v>0</v>
      </c>
      <c r="M64" s="19">
        <f t="shared" si="7"/>
        <v>1</v>
      </c>
    </row>
    <row r="65" spans="1:13" ht="31.5" x14ac:dyDescent="0.2">
      <c r="A65" s="37" t="s">
        <v>70</v>
      </c>
      <c r="B65" s="41">
        <v>14739352.237199999</v>
      </c>
      <c r="C65" s="36">
        <f t="shared" si="0"/>
        <v>0.92209016995107418</v>
      </c>
      <c r="D65" s="1">
        <f t="shared" si="1"/>
        <v>15984718.976</v>
      </c>
      <c r="E65" s="1">
        <f t="shared" si="2"/>
        <v>10632066.57454</v>
      </c>
      <c r="F65" s="15">
        <v>13730454.776000001</v>
      </c>
      <c r="G65" s="15">
        <v>9209393.2285399996</v>
      </c>
      <c r="H65" s="12">
        <f t="shared" si="5"/>
        <v>4521061.547460001</v>
      </c>
      <c r="I65" s="19">
        <f t="shared" si="3"/>
        <v>0.6707274725260709</v>
      </c>
      <c r="J65" s="15">
        <v>2254264.2000000002</v>
      </c>
      <c r="K65" s="15">
        <v>1422673.3459999999</v>
      </c>
      <c r="L65" s="12">
        <f t="shared" si="6"/>
        <v>831590.85400000028</v>
      </c>
      <c r="M65" s="19">
        <f t="shared" si="7"/>
        <v>0.63110319810783477</v>
      </c>
    </row>
    <row r="66" spans="1:13" ht="31.5" x14ac:dyDescent="0.2">
      <c r="A66" s="37" t="s">
        <v>78</v>
      </c>
      <c r="B66" s="41">
        <v>1024973.199</v>
      </c>
      <c r="C66" s="36">
        <f t="shared" si="0"/>
        <v>0.97358220566397269</v>
      </c>
      <c r="D66" s="1">
        <f t="shared" si="1"/>
        <v>1052785.469</v>
      </c>
      <c r="E66" s="1">
        <f t="shared" si="2"/>
        <v>185023.10106000002</v>
      </c>
      <c r="F66" s="15">
        <v>332324.96899999998</v>
      </c>
      <c r="G66" s="15">
        <v>68623.101060000001</v>
      </c>
      <c r="H66" s="12">
        <f t="shared" si="5"/>
        <v>263701.86793999997</v>
      </c>
      <c r="I66" s="19">
        <f t="shared" si="3"/>
        <v>0.20649396663300373</v>
      </c>
      <c r="J66" s="15">
        <v>720460.5</v>
      </c>
      <c r="K66" s="15">
        <v>116400</v>
      </c>
      <c r="L66" s="12">
        <f t="shared" si="6"/>
        <v>604060.5</v>
      </c>
      <c r="M66" s="19">
        <f t="shared" si="7"/>
        <v>0.16156333345131343</v>
      </c>
    </row>
    <row r="67" spans="1:13" ht="31.5" x14ac:dyDescent="0.2">
      <c r="A67" s="37" t="s">
        <v>71</v>
      </c>
      <c r="B67" s="41">
        <v>254267.76047000001</v>
      </c>
      <c r="C67" s="36">
        <f t="shared" si="0"/>
        <v>0.99019341790086157</v>
      </c>
      <c r="D67" s="1">
        <f t="shared" si="1"/>
        <v>256785.95300000001</v>
      </c>
      <c r="E67" s="1">
        <f t="shared" si="2"/>
        <v>189883.16758000001</v>
      </c>
      <c r="F67" s="15">
        <v>251819.253</v>
      </c>
      <c r="G67" s="15">
        <v>186078.01772</v>
      </c>
      <c r="H67" s="12">
        <f t="shared" si="5"/>
        <v>65741.235279999994</v>
      </c>
      <c r="I67" s="19">
        <f t="shared" si="3"/>
        <v>0.73893483323135745</v>
      </c>
      <c r="J67" s="15">
        <v>4966.7</v>
      </c>
      <c r="K67" s="15">
        <v>3805.14986</v>
      </c>
      <c r="L67" s="12">
        <f t="shared" si="6"/>
        <v>1161.5501399999998</v>
      </c>
      <c r="M67" s="19">
        <f t="shared" si="7"/>
        <v>0.76613241387641695</v>
      </c>
    </row>
    <row r="68" spans="1:13" ht="31.5" x14ac:dyDescent="0.2">
      <c r="A68" s="37" t="s">
        <v>48</v>
      </c>
      <c r="B68" s="41">
        <v>486747.12937000004</v>
      </c>
      <c r="C68" s="36">
        <f t="shared" si="0"/>
        <v>0.99047805528747823</v>
      </c>
      <c r="D68" s="1">
        <f t="shared" si="1"/>
        <v>491426.46500000003</v>
      </c>
      <c r="E68" s="1">
        <f t="shared" si="2"/>
        <v>240054.43218</v>
      </c>
      <c r="F68" s="15">
        <v>467933.56300000002</v>
      </c>
      <c r="G68" s="15">
        <v>240054.43218</v>
      </c>
      <c r="H68" s="12">
        <f t="shared" si="5"/>
        <v>227879.13082000002</v>
      </c>
      <c r="I68" s="19">
        <f t="shared" si="3"/>
        <v>0.51300964744005761</v>
      </c>
      <c r="J68" s="15">
        <v>23492.901999999998</v>
      </c>
      <c r="K68" s="15">
        <v>0</v>
      </c>
      <c r="L68" s="12">
        <f t="shared" si="6"/>
        <v>23492.901999999998</v>
      </c>
      <c r="M68" s="19">
        <f t="shared" si="7"/>
        <v>0</v>
      </c>
    </row>
    <row r="69" spans="1:13" ht="31.5" x14ac:dyDescent="0.2">
      <c r="A69" s="37" t="s">
        <v>23</v>
      </c>
      <c r="B69" s="41">
        <v>1379560</v>
      </c>
      <c r="C69" s="36">
        <f t="shared" si="0"/>
        <v>0.94187745284185287</v>
      </c>
      <c r="D69" s="1">
        <f t="shared" si="1"/>
        <v>1464691.6069999998</v>
      </c>
      <c r="E69" s="1">
        <f t="shared" si="2"/>
        <v>701490.32960000006</v>
      </c>
      <c r="F69" s="15">
        <v>1459913.6259999999</v>
      </c>
      <c r="G69" s="15">
        <v>700270.39760000003</v>
      </c>
      <c r="H69" s="12">
        <f t="shared" si="5"/>
        <v>759643.22839999991</v>
      </c>
      <c r="I69" s="19">
        <f t="shared" si="3"/>
        <v>0.47966563578056504</v>
      </c>
      <c r="J69" s="15">
        <v>4777.9809999999998</v>
      </c>
      <c r="K69" s="15">
        <v>1219.932</v>
      </c>
      <c r="L69" s="12">
        <f t="shared" si="6"/>
        <v>3558.049</v>
      </c>
      <c r="M69" s="19">
        <f t="shared" si="7"/>
        <v>0.25532374448537992</v>
      </c>
    </row>
    <row r="70" spans="1:13" ht="31.5" x14ac:dyDescent="0.2">
      <c r="A70" s="37" t="s">
        <v>72</v>
      </c>
      <c r="B70" s="41">
        <v>15241625.059999999</v>
      </c>
      <c r="C70" s="36">
        <f t="shared" si="0"/>
        <v>0.87386496427758897</v>
      </c>
      <c r="D70" s="1">
        <f t="shared" si="1"/>
        <v>17441625.059999999</v>
      </c>
      <c r="E70" s="1">
        <f t="shared" si="2"/>
        <v>9486467.3814499993</v>
      </c>
      <c r="F70" s="15">
        <v>16617065.66</v>
      </c>
      <c r="G70" s="15">
        <v>8865988.4537799992</v>
      </c>
      <c r="H70" s="12">
        <f t="shared" si="5"/>
        <v>7751077.206220001</v>
      </c>
      <c r="I70" s="19">
        <f t="shared" si="3"/>
        <v>0.53354717584837408</v>
      </c>
      <c r="J70" s="15">
        <v>824559.4</v>
      </c>
      <c r="K70" s="15">
        <v>620478.92767</v>
      </c>
      <c r="L70" s="12">
        <f t="shared" si="6"/>
        <v>204080.47233000002</v>
      </c>
      <c r="M70" s="19">
        <f t="shared" si="7"/>
        <v>0.75249754920021528</v>
      </c>
    </row>
    <row r="71" spans="1:13" ht="31.5" x14ac:dyDescent="0.2">
      <c r="A71" s="37" t="s">
        <v>24</v>
      </c>
      <c r="B71" s="41">
        <v>946682.24656</v>
      </c>
      <c r="C71" s="36">
        <f t="shared" si="0"/>
        <v>0.97825654176690058</v>
      </c>
      <c r="D71" s="1">
        <f t="shared" si="1"/>
        <v>967723.91100000008</v>
      </c>
      <c r="E71" s="1">
        <f t="shared" si="2"/>
        <v>690029.58048</v>
      </c>
      <c r="F71" s="15">
        <v>526041.61100000003</v>
      </c>
      <c r="G71" s="15">
        <v>302918.94909000001</v>
      </c>
      <c r="H71" s="12">
        <f t="shared" si="5"/>
        <v>223122.66191000002</v>
      </c>
      <c r="I71" s="19">
        <f t="shared" si="3"/>
        <v>0.5758459839596225</v>
      </c>
      <c r="J71" s="15">
        <v>441682.3</v>
      </c>
      <c r="K71" s="15">
        <v>387110.63139</v>
      </c>
      <c r="L71" s="12">
        <f t="shared" si="6"/>
        <v>54571.668609999993</v>
      </c>
      <c r="M71" s="19">
        <f t="shared" si="7"/>
        <v>0.87644587838362553</v>
      </c>
    </row>
    <row r="72" spans="1:13" ht="19.5" customHeight="1" x14ac:dyDescent="0.2">
      <c r="A72" s="37" t="s">
        <v>51</v>
      </c>
      <c r="B72" s="41">
        <v>289408.29495999997</v>
      </c>
      <c r="C72" s="36">
        <f t="shared" si="0"/>
        <v>0.99703169695470728</v>
      </c>
      <c r="D72" s="1">
        <f t="shared" si="1"/>
        <v>290269.90399999998</v>
      </c>
      <c r="E72" s="1">
        <f t="shared" si="2"/>
        <v>181230.35814999999</v>
      </c>
      <c r="F72" s="15">
        <v>86160.903999999995</v>
      </c>
      <c r="G72" s="15">
        <v>43733.32518</v>
      </c>
      <c r="H72" s="12">
        <f t="shared" si="5"/>
        <v>42427.578819999995</v>
      </c>
      <c r="I72" s="19">
        <f t="shared" si="3"/>
        <v>0.50757737151875759</v>
      </c>
      <c r="J72" s="15">
        <v>204109</v>
      </c>
      <c r="K72" s="15">
        <v>137497.03297</v>
      </c>
      <c r="L72" s="12">
        <f t="shared" si="6"/>
        <v>66611.96703</v>
      </c>
      <c r="M72" s="19">
        <f t="shared" si="7"/>
        <v>0.67364512574163804</v>
      </c>
    </row>
    <row r="73" spans="1:13" ht="31.5" x14ac:dyDescent="0.2">
      <c r="A73" s="37" t="s">
        <v>60</v>
      </c>
      <c r="B73" s="41">
        <v>474777.27299999999</v>
      </c>
      <c r="C73" s="36">
        <f t="shared" si="0"/>
        <v>0.94409752447032302</v>
      </c>
      <c r="D73" s="1">
        <f t="shared" si="1"/>
        <v>502890.07299999997</v>
      </c>
      <c r="E73" s="1">
        <f t="shared" si="2"/>
        <v>352349.37031000003</v>
      </c>
      <c r="F73" s="15">
        <v>497948.27299999999</v>
      </c>
      <c r="G73" s="15">
        <v>352349.37031000003</v>
      </c>
      <c r="H73" s="12">
        <f t="shared" si="5"/>
        <v>145598.90268999996</v>
      </c>
      <c r="I73" s="19">
        <f t="shared" si="3"/>
        <v>0.70760235433129026</v>
      </c>
      <c r="J73" s="15">
        <v>4941.8</v>
      </c>
      <c r="K73" s="15">
        <v>0</v>
      </c>
      <c r="L73" s="12">
        <f t="shared" si="6"/>
        <v>4941.8</v>
      </c>
      <c r="M73" s="19">
        <f t="shared" si="7"/>
        <v>0</v>
      </c>
    </row>
    <row r="74" spans="1:13" ht="31.5" x14ac:dyDescent="0.2">
      <c r="A74" s="37" t="s">
        <v>79</v>
      </c>
      <c r="B74" s="41">
        <v>50808.305999999997</v>
      </c>
      <c r="C74" s="36">
        <f t="shared" si="0"/>
        <v>1</v>
      </c>
      <c r="D74" s="1">
        <f t="shared" si="1"/>
        <v>50808.305999999997</v>
      </c>
      <c r="E74" s="1">
        <f t="shared" si="2"/>
        <v>28173.241539999999</v>
      </c>
      <c r="F74" s="15">
        <v>50808.305999999997</v>
      </c>
      <c r="G74" s="15">
        <v>28173.241539999999</v>
      </c>
      <c r="H74" s="12">
        <f t="shared" si="5"/>
        <v>22635.064459999998</v>
      </c>
      <c r="I74" s="19">
        <f t="shared" si="3"/>
        <v>0.55450070584915778</v>
      </c>
      <c r="J74" s="15">
        <v>0</v>
      </c>
      <c r="K74" s="15">
        <v>0</v>
      </c>
      <c r="L74" s="12">
        <f t="shared" si="6"/>
        <v>0</v>
      </c>
      <c r="M74" s="19" t="e">
        <f t="shared" si="7"/>
        <v>#DIV/0!</v>
      </c>
    </row>
    <row r="75" spans="1:13" ht="33.75" customHeight="1" x14ac:dyDescent="0.2">
      <c r="A75" s="37" t="s">
        <v>25</v>
      </c>
      <c r="B75" s="41">
        <v>7869601.5250000004</v>
      </c>
      <c r="C75" s="36">
        <f t="shared" si="0"/>
        <v>0.98374968553105335</v>
      </c>
      <c r="D75" s="1">
        <f t="shared" si="1"/>
        <v>7999597.5</v>
      </c>
      <c r="E75" s="1">
        <f t="shared" si="2"/>
        <v>5023083.5820899997</v>
      </c>
      <c r="F75" s="15">
        <v>7999597.5</v>
      </c>
      <c r="G75" s="15">
        <v>5023083.5820899997</v>
      </c>
      <c r="H75" s="12">
        <f t="shared" si="5"/>
        <v>2976513.9179100003</v>
      </c>
      <c r="I75" s="19">
        <f t="shared" si="3"/>
        <v>0.62791703983731673</v>
      </c>
      <c r="J75" s="15">
        <v>0</v>
      </c>
      <c r="K75" s="15">
        <v>0</v>
      </c>
      <c r="L75" s="12">
        <f t="shared" si="6"/>
        <v>0</v>
      </c>
      <c r="M75" s="19" t="e">
        <f t="shared" si="7"/>
        <v>#DIV/0!</v>
      </c>
    </row>
    <row r="76" spans="1:13" ht="31.5" x14ac:dyDescent="0.2">
      <c r="A76" s="37" t="s">
        <v>49</v>
      </c>
      <c r="B76" s="41">
        <v>80292.441600000006</v>
      </c>
      <c r="C76" s="36">
        <f t="shared" si="0"/>
        <v>0.96</v>
      </c>
      <c r="D76" s="1">
        <f t="shared" si="1"/>
        <v>83637.960000000006</v>
      </c>
      <c r="E76" s="1">
        <f t="shared" si="2"/>
        <v>15081.634679999999</v>
      </c>
      <c r="F76" s="15">
        <v>83637.960000000006</v>
      </c>
      <c r="G76" s="15">
        <v>15081.634679999999</v>
      </c>
      <c r="H76" s="12">
        <f t="shared" si="5"/>
        <v>68556.325320000004</v>
      </c>
      <c r="I76" s="19">
        <f t="shared" si="3"/>
        <v>0.18032045114443249</v>
      </c>
      <c r="J76" s="15">
        <v>0</v>
      </c>
      <c r="K76" s="15">
        <v>0</v>
      </c>
      <c r="L76" s="12">
        <f t="shared" si="6"/>
        <v>0</v>
      </c>
      <c r="M76" s="19" t="e">
        <f t="shared" si="7"/>
        <v>#DIV/0!</v>
      </c>
    </row>
    <row r="77" spans="1:13" ht="18" customHeight="1" x14ac:dyDescent="0.2">
      <c r="A77" s="37" t="s">
        <v>50</v>
      </c>
      <c r="B77" s="41">
        <v>292594.21632000001</v>
      </c>
      <c r="C77" s="36">
        <f t="shared" si="0"/>
        <v>0.96000000000000008</v>
      </c>
      <c r="D77" s="1">
        <f t="shared" si="1"/>
        <v>304785.64199999999</v>
      </c>
      <c r="E77" s="1">
        <f t="shared" si="2"/>
        <v>120202.80716</v>
      </c>
      <c r="F77" s="15">
        <v>304785.64199999999</v>
      </c>
      <c r="G77" s="15">
        <v>120202.80716</v>
      </c>
      <c r="H77" s="12">
        <f t="shared" si="5"/>
        <v>184582.83484</v>
      </c>
      <c r="I77" s="19">
        <f t="shared" si="3"/>
        <v>0.39438474322881656</v>
      </c>
      <c r="J77" s="15">
        <v>0</v>
      </c>
      <c r="K77" s="15">
        <v>0</v>
      </c>
      <c r="L77" s="12">
        <f t="shared" si="6"/>
        <v>0</v>
      </c>
      <c r="M77" s="19" t="e">
        <f t="shared" si="7"/>
        <v>#DIV/0!</v>
      </c>
    </row>
    <row r="78" spans="1:13" ht="33.75" customHeight="1" x14ac:dyDescent="0.2">
      <c r="A78" s="37" t="s">
        <v>73</v>
      </c>
      <c r="B78" s="41">
        <v>169735.68764999998</v>
      </c>
      <c r="C78" s="36">
        <f t="shared" si="0"/>
        <v>0.96999999999999986</v>
      </c>
      <c r="D78" s="1">
        <f t="shared" si="1"/>
        <v>174985.245</v>
      </c>
      <c r="E78" s="1">
        <f t="shared" si="2"/>
        <v>133221.79754999999</v>
      </c>
      <c r="F78" s="15">
        <v>174985.245</v>
      </c>
      <c r="G78" s="15">
        <v>133221.79754999999</v>
      </c>
      <c r="H78" s="12">
        <f t="shared" si="5"/>
        <v>41763.447450000007</v>
      </c>
      <c r="I78" s="19">
        <f t="shared" si="3"/>
        <v>0.76133160570195502</v>
      </c>
      <c r="J78" s="15">
        <v>0</v>
      </c>
      <c r="K78" s="15">
        <v>0</v>
      </c>
      <c r="L78" s="12">
        <f t="shared" si="6"/>
        <v>0</v>
      </c>
      <c r="M78" s="19" t="e">
        <f t="shared" si="7"/>
        <v>#DIV/0!</v>
      </c>
    </row>
    <row r="79" spans="1:13" ht="33.75" customHeight="1" x14ac:dyDescent="0.2">
      <c r="A79" s="37" t="s">
        <v>80</v>
      </c>
      <c r="B79" s="41">
        <v>248991.9</v>
      </c>
      <c r="C79" s="36">
        <f t="shared" si="0"/>
        <v>0.94</v>
      </c>
      <c r="D79" s="1">
        <f t="shared" si="1"/>
        <v>264885</v>
      </c>
      <c r="E79" s="1">
        <f t="shared" si="2"/>
        <v>55573.951000000001</v>
      </c>
      <c r="F79" s="15">
        <v>264885</v>
      </c>
      <c r="G79" s="15">
        <v>55573.951000000001</v>
      </c>
      <c r="H79" s="12">
        <f t="shared" si="5"/>
        <v>209311.049</v>
      </c>
      <c r="I79" s="19">
        <f t="shared" si="3"/>
        <v>0.20980406969062046</v>
      </c>
      <c r="J79" s="15">
        <v>0</v>
      </c>
      <c r="K79" s="15">
        <v>0</v>
      </c>
      <c r="L79" s="12">
        <f t="shared" si="6"/>
        <v>0</v>
      </c>
      <c r="M79" s="19" t="e">
        <f t="shared" si="7"/>
        <v>#DIV/0!</v>
      </c>
    </row>
    <row r="80" spans="1:13" ht="36" customHeight="1" x14ac:dyDescent="0.2">
      <c r="A80" s="37" t="s">
        <v>61</v>
      </c>
      <c r="B80" s="41">
        <v>1259990.098</v>
      </c>
      <c r="C80" s="36">
        <f t="shared" si="0"/>
        <v>0.98659747690840283</v>
      </c>
      <c r="D80" s="1">
        <f t="shared" si="1"/>
        <v>1277106.548</v>
      </c>
      <c r="E80" s="1">
        <f t="shared" si="2"/>
        <v>300241.28042999998</v>
      </c>
      <c r="F80" s="15">
        <v>241188.62</v>
      </c>
      <c r="G80" s="15">
        <v>91616.31035</v>
      </c>
      <c r="H80" s="12">
        <f t="shared" si="5"/>
        <v>149572.30965000001</v>
      </c>
      <c r="I80" s="19">
        <f t="shared" si="3"/>
        <v>0.37985337098408706</v>
      </c>
      <c r="J80" s="15">
        <v>1035917.928</v>
      </c>
      <c r="K80" s="15">
        <v>208624.97008</v>
      </c>
      <c r="L80" s="12">
        <f t="shared" si="6"/>
        <v>827292.95791999996</v>
      </c>
      <c r="M80" s="19">
        <f t="shared" si="7"/>
        <v>0.20139140798806604</v>
      </c>
    </row>
    <row r="81" spans="1:13" ht="36" customHeight="1" x14ac:dyDescent="0.2">
      <c r="A81" s="37" t="s">
        <v>58</v>
      </c>
      <c r="B81" s="41">
        <v>-6085060.4461000264</v>
      </c>
      <c r="C81" s="21"/>
      <c r="D81" s="21"/>
      <c r="E81" s="21"/>
      <c r="F81" s="11"/>
      <c r="G81" s="11"/>
      <c r="H81" s="11"/>
      <c r="I81" s="11"/>
      <c r="J81" s="11"/>
      <c r="K81" s="11"/>
      <c r="L81" s="11"/>
      <c r="M81" s="11"/>
    </row>
    <row r="83" spans="1:13" x14ac:dyDescent="0.2">
      <c r="B83" s="7"/>
      <c r="C83" s="7"/>
      <c r="D83" s="7"/>
      <c r="E83" s="7"/>
    </row>
  </sheetData>
  <mergeCells count="5">
    <mergeCell ref="F46:I46"/>
    <mergeCell ref="J46:M46"/>
    <mergeCell ref="A1:B1"/>
    <mergeCell ref="A4:A5"/>
    <mergeCell ref="B4:B5"/>
  </mergeCells>
  <printOptions horizontalCentered="1"/>
  <pageMargins left="0.31" right="0.23" top="0.49" bottom="0.15748031496062992" header="0.15748031496062992" footer="0.15748031496062992"/>
  <pageSetup paperSize="9" fitToHeight="0" orientation="portrait" r:id="rId1"/>
  <headerFooter differentFirst="1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 год</vt:lpstr>
      <vt:lpstr>'2024 год'!Заголовки_для_печати</vt:lpstr>
      <vt:lpstr>'2024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Колточенко Татьяна Владимировна</cp:lastModifiedBy>
  <cp:lastPrinted>2024-10-29T12:53:25Z</cp:lastPrinted>
  <dcterms:created xsi:type="dcterms:W3CDTF">2009-10-30T10:08:21Z</dcterms:created>
  <dcterms:modified xsi:type="dcterms:W3CDTF">2024-10-31T16:18:39Z</dcterms:modified>
</cp:coreProperties>
</file>