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15" yWindow="60" windowWidth="14475" windowHeight="12765"/>
  </bookViews>
  <sheets>
    <sheet name="Лист1" sheetId="1" r:id="rId1"/>
  </sheets>
  <definedNames>
    <definedName name="_xlnm.Print_Titles" localSheetId="0">Лист1!$8:$8</definedName>
    <definedName name="_xlnm.Print_Area" localSheetId="0">Лист1!$B$1:$L$126</definedName>
  </definedNames>
  <calcPr calcId="145621"/>
</workbook>
</file>

<file path=xl/calcChain.xml><?xml version="1.0" encoding="utf-8"?>
<calcChain xmlns="http://schemas.openxmlformats.org/spreadsheetml/2006/main">
  <c r="L14" i="1" l="1"/>
  <c r="L11" i="1"/>
  <c r="L10" i="1" s="1"/>
  <c r="L125" i="1"/>
  <c r="K123" i="1"/>
  <c r="K122" i="1" s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K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K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1" i="1"/>
  <c r="L60" i="1"/>
  <c r="L59" i="1"/>
  <c r="L58" i="1"/>
  <c r="L57" i="1"/>
  <c r="L56" i="1"/>
  <c r="L55" i="1"/>
  <c r="K54" i="1"/>
  <c r="L53" i="1"/>
  <c r="L52" i="1" s="1"/>
  <c r="K52" i="1"/>
  <c r="L49" i="1"/>
  <c r="L48" i="1" s="1"/>
  <c r="K48" i="1"/>
  <c r="L47" i="1"/>
  <c r="L46" i="1"/>
  <c r="L45" i="1" s="1"/>
  <c r="K45" i="1"/>
  <c r="L44" i="1"/>
  <c r="L43" i="1"/>
  <c r="L42" i="1" s="1"/>
  <c r="K42" i="1"/>
  <c r="L41" i="1"/>
  <c r="L40" i="1"/>
  <c r="K39" i="1"/>
  <c r="L38" i="1"/>
  <c r="L37" i="1"/>
  <c r="L36" i="1"/>
  <c r="L35" i="1"/>
  <c r="K35" i="1"/>
  <c r="L34" i="1"/>
  <c r="L33" i="1" s="1"/>
  <c r="L25" i="1" s="1"/>
  <c r="K33" i="1"/>
  <c r="L32" i="1"/>
  <c r="L31" i="1"/>
  <c r="L30" i="1"/>
  <c r="L29" i="1"/>
  <c r="L28" i="1"/>
  <c r="K28" i="1"/>
  <c r="L27" i="1"/>
  <c r="L26" i="1"/>
  <c r="K25" i="1"/>
  <c r="L24" i="1"/>
  <c r="L23" i="1"/>
  <c r="K23" i="1"/>
  <c r="L22" i="1"/>
  <c r="L21" i="1" s="1"/>
  <c r="K21" i="1"/>
  <c r="L20" i="1"/>
  <c r="L19" i="1"/>
  <c r="L17" i="1" s="1"/>
  <c r="L18" i="1"/>
  <c r="K17" i="1"/>
  <c r="L16" i="1"/>
  <c r="L15" i="1" s="1"/>
  <c r="K15" i="1"/>
  <c r="L13" i="1"/>
  <c r="K13" i="1"/>
  <c r="L12" i="1"/>
  <c r="K10" i="1"/>
  <c r="K9" i="1" s="1"/>
  <c r="L39" i="1" l="1"/>
  <c r="L9" i="1"/>
  <c r="L86" i="1"/>
  <c r="K51" i="1"/>
  <c r="K50" i="1" s="1"/>
  <c r="K126" i="1" s="1"/>
  <c r="L103" i="1"/>
  <c r="J103" i="1"/>
  <c r="J86" i="1"/>
  <c r="J52" i="1"/>
  <c r="J83" i="1" l="1"/>
  <c r="I56" i="1"/>
  <c r="I54" i="1"/>
  <c r="J55" i="1"/>
  <c r="I86" i="1" l="1"/>
  <c r="J61" i="1"/>
  <c r="J119" i="1" l="1"/>
  <c r="J120" i="1"/>
  <c r="J111" i="1"/>
  <c r="J112" i="1"/>
  <c r="J108" i="1"/>
  <c r="J82" i="1"/>
  <c r="J84" i="1"/>
  <c r="J85" i="1"/>
  <c r="I81" i="1"/>
  <c r="I103" i="1" l="1"/>
  <c r="J121" i="1"/>
  <c r="J76" i="1" l="1"/>
  <c r="J77" i="1"/>
  <c r="J58" i="1"/>
  <c r="J59" i="1"/>
  <c r="J125" i="1" l="1"/>
  <c r="I123" i="1"/>
  <c r="I122" i="1" s="1"/>
  <c r="J118" i="1"/>
  <c r="J117" i="1"/>
  <c r="J116" i="1"/>
  <c r="J115" i="1"/>
  <c r="J114" i="1"/>
  <c r="J113" i="1"/>
  <c r="J110" i="1"/>
  <c r="J109" i="1"/>
  <c r="J107" i="1"/>
  <c r="J106" i="1"/>
  <c r="J105" i="1"/>
  <c r="J104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1" i="1"/>
  <c r="J80" i="1"/>
  <c r="J79" i="1"/>
  <c r="J78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0" i="1"/>
  <c r="J57" i="1"/>
  <c r="J56" i="1"/>
  <c r="J53" i="1"/>
  <c r="I52" i="1"/>
  <c r="J49" i="1"/>
  <c r="J48" i="1" s="1"/>
  <c r="I48" i="1"/>
  <c r="J47" i="1"/>
  <c r="J46" i="1"/>
  <c r="J45" i="1" s="1"/>
  <c r="I45" i="1"/>
  <c r="J44" i="1"/>
  <c r="J43" i="1"/>
  <c r="J42" i="1" s="1"/>
  <c r="I42" i="1"/>
  <c r="J41" i="1"/>
  <c r="J40" i="1"/>
  <c r="I39" i="1"/>
  <c r="J38" i="1"/>
  <c r="J35" i="1" s="1"/>
  <c r="J37" i="1"/>
  <c r="J36" i="1"/>
  <c r="I35" i="1"/>
  <c r="J34" i="1"/>
  <c r="J33" i="1" s="1"/>
  <c r="J25" i="1" s="1"/>
  <c r="I33" i="1"/>
  <c r="J32" i="1"/>
  <c r="J31" i="1"/>
  <c r="J30" i="1"/>
  <c r="J29" i="1"/>
  <c r="J28" i="1"/>
  <c r="I28" i="1"/>
  <c r="J27" i="1"/>
  <c r="J26" i="1"/>
  <c r="I25" i="1"/>
  <c r="J24" i="1"/>
  <c r="J23" i="1"/>
  <c r="I23" i="1"/>
  <c r="J22" i="1"/>
  <c r="J21" i="1" s="1"/>
  <c r="I21" i="1"/>
  <c r="J20" i="1"/>
  <c r="J19" i="1"/>
  <c r="J17" i="1" s="1"/>
  <c r="J18" i="1"/>
  <c r="I17" i="1"/>
  <c r="J16" i="1"/>
  <c r="J15" i="1" s="1"/>
  <c r="I15" i="1"/>
  <c r="J14" i="1"/>
  <c r="J13" i="1" s="1"/>
  <c r="I13" i="1"/>
  <c r="J12" i="1"/>
  <c r="J10" i="1"/>
  <c r="I10" i="1"/>
  <c r="J39" i="1" l="1"/>
  <c r="I9" i="1"/>
  <c r="I51" i="1"/>
  <c r="I50" i="1" s="1"/>
  <c r="I126" i="1" s="1"/>
  <c r="J9" i="1"/>
  <c r="H79" i="1" l="1"/>
  <c r="G103" i="1" l="1"/>
  <c r="H109" i="1"/>
  <c r="H110" i="1"/>
  <c r="H97" i="1"/>
  <c r="G54" i="1"/>
  <c r="H81" i="1"/>
  <c r="G81" i="1"/>
  <c r="H64" i="1"/>
  <c r="H63" i="1"/>
  <c r="H56" i="1"/>
  <c r="H57" i="1"/>
  <c r="H67" i="1" l="1"/>
  <c r="H73" i="1"/>
  <c r="H74" i="1"/>
  <c r="H75" i="1"/>
  <c r="H78" i="1"/>
  <c r="H68" i="1"/>
  <c r="H69" i="1"/>
  <c r="H125" i="1" l="1"/>
  <c r="H124" i="1"/>
  <c r="J124" i="1" s="1"/>
  <c r="H123" i="1"/>
  <c r="H122" i="1" s="1"/>
  <c r="H105" i="1"/>
  <c r="H106" i="1"/>
  <c r="H103" i="1" s="1"/>
  <c r="H107" i="1"/>
  <c r="H113" i="1"/>
  <c r="H114" i="1"/>
  <c r="H115" i="1"/>
  <c r="H116" i="1"/>
  <c r="H117" i="1"/>
  <c r="H118" i="1"/>
  <c r="H104" i="1"/>
  <c r="H88" i="1"/>
  <c r="H89" i="1"/>
  <c r="H86" i="1" s="1"/>
  <c r="H90" i="1"/>
  <c r="H91" i="1"/>
  <c r="H92" i="1"/>
  <c r="H93" i="1"/>
  <c r="H94" i="1"/>
  <c r="H95" i="1"/>
  <c r="H96" i="1"/>
  <c r="H98" i="1"/>
  <c r="H99" i="1"/>
  <c r="H100" i="1"/>
  <c r="H101" i="1"/>
  <c r="H102" i="1"/>
  <c r="H87" i="1"/>
  <c r="H62" i="1"/>
  <c r="H65" i="1"/>
  <c r="H66" i="1"/>
  <c r="H70" i="1"/>
  <c r="H71" i="1"/>
  <c r="H72" i="1"/>
  <c r="H80" i="1"/>
  <c r="H60" i="1"/>
  <c r="H53" i="1"/>
  <c r="H52" i="1"/>
  <c r="H49" i="1"/>
  <c r="H48" i="1"/>
  <c r="H47" i="1"/>
  <c r="H46" i="1"/>
  <c r="H45" i="1"/>
  <c r="H44" i="1"/>
  <c r="H43" i="1"/>
  <c r="H42" i="1"/>
  <c r="H41" i="1"/>
  <c r="H39" i="1" s="1"/>
  <c r="H40" i="1"/>
  <c r="H37" i="1"/>
  <c r="H38" i="1"/>
  <c r="H36" i="1"/>
  <c r="H35" i="1"/>
  <c r="H34" i="1"/>
  <c r="H33" i="1"/>
  <c r="H30" i="1"/>
  <c r="H31" i="1"/>
  <c r="H28" i="1" s="1"/>
  <c r="H25" i="1" s="1"/>
  <c r="H32" i="1"/>
  <c r="H29" i="1"/>
  <c r="H27" i="1"/>
  <c r="H26" i="1"/>
  <c r="H24" i="1"/>
  <c r="H23" i="1"/>
  <c r="H22" i="1"/>
  <c r="H21" i="1"/>
  <c r="H19" i="1"/>
  <c r="H20" i="1"/>
  <c r="H18" i="1"/>
  <c r="H17" i="1" s="1"/>
  <c r="H16" i="1"/>
  <c r="H15" i="1"/>
  <c r="H14" i="1"/>
  <c r="H12" i="1"/>
  <c r="H10" i="1" s="1"/>
  <c r="H13" i="1"/>
  <c r="G123" i="1"/>
  <c r="G122" i="1" s="1"/>
  <c r="G86" i="1"/>
  <c r="G52" i="1"/>
  <c r="G48" i="1"/>
  <c r="G45" i="1"/>
  <c r="G42" i="1"/>
  <c r="G39" i="1"/>
  <c r="G35" i="1"/>
  <c r="G33" i="1"/>
  <c r="G25" i="1" s="1"/>
  <c r="G28" i="1"/>
  <c r="G23" i="1"/>
  <c r="G21" i="1"/>
  <c r="G17" i="1"/>
  <c r="G15" i="1"/>
  <c r="G13" i="1"/>
  <c r="G10" i="1"/>
  <c r="L124" i="1" l="1"/>
  <c r="L123" i="1" s="1"/>
  <c r="L122" i="1" s="1"/>
  <c r="J123" i="1"/>
  <c r="J122" i="1" s="1"/>
  <c r="J62" i="1"/>
  <c r="H54" i="1"/>
  <c r="H51" i="1"/>
  <c r="H50" i="1" s="1"/>
  <c r="H126" i="1" s="1"/>
  <c r="H9" i="1"/>
  <c r="G9" i="1"/>
  <c r="G51" i="1"/>
  <c r="G50" i="1" s="1"/>
  <c r="G126" i="1" s="1"/>
  <c r="E48" i="1"/>
  <c r="E45" i="1"/>
  <c r="E42" i="1"/>
  <c r="E39" i="1"/>
  <c r="E35" i="1"/>
  <c r="E33" i="1"/>
  <c r="E28" i="1"/>
  <c r="E25" i="1" s="1"/>
  <c r="E23" i="1"/>
  <c r="E21" i="1"/>
  <c r="E17" i="1"/>
  <c r="E15" i="1"/>
  <c r="E13" i="1"/>
  <c r="E10" i="1"/>
  <c r="L62" i="1" l="1"/>
  <c r="L54" i="1" s="1"/>
  <c r="L51" i="1" s="1"/>
  <c r="L50" i="1" s="1"/>
  <c r="L126" i="1" s="1"/>
  <c r="J54" i="1"/>
  <c r="J51" i="1" s="1"/>
  <c r="J50" i="1" s="1"/>
  <c r="J126" i="1" s="1"/>
  <c r="E9" i="1"/>
  <c r="E123" i="1" l="1"/>
  <c r="E122" i="1" s="1"/>
  <c r="E103" i="1"/>
  <c r="E86" i="1"/>
  <c r="E54" i="1"/>
  <c r="E52" i="1"/>
  <c r="E51" i="1" l="1"/>
  <c r="E50" i="1" s="1"/>
  <c r="D28" i="1"/>
  <c r="D33" i="1"/>
  <c r="D35" i="1"/>
  <c r="E126" i="1" l="1"/>
  <c r="D54" i="1"/>
  <c r="D123" i="1" l="1"/>
  <c r="D103" i="1" l="1"/>
  <c r="D86" i="1" l="1"/>
  <c r="D52" i="1" l="1"/>
  <c r="D51" i="1" l="1"/>
  <c r="D122" i="1"/>
  <c r="D50" i="1" l="1"/>
  <c r="D13" i="1"/>
  <c r="D15" i="1"/>
  <c r="D17" i="1"/>
  <c r="D21" i="1"/>
  <c r="D23" i="1"/>
  <c r="D39" i="1"/>
  <c r="D42" i="1"/>
  <c r="D45" i="1"/>
  <c r="D25" i="1" l="1"/>
  <c r="D10" i="1"/>
  <c r="D48" i="1" l="1"/>
  <c r="D9" i="1" s="1"/>
  <c r="D126" i="1" l="1"/>
</calcChain>
</file>

<file path=xl/sharedStrings.xml><?xml version="1.0" encoding="utf-8"?>
<sst xmlns="http://schemas.openxmlformats.org/spreadsheetml/2006/main" count="251" uniqueCount="247">
  <si>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</si>
  <si>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</si>
  <si>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</si>
  <si>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</si>
  <si>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</si>
  <si>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</si>
  <si>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</si>
  <si>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</si>
  <si>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</si>
  <si>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</si>
  <si>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</si>
  <si>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</si>
  <si>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</si>
  <si>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</si>
  <si>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</si>
  <si>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</si>
  <si>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</si>
  <si>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</si>
  <si>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</si>
  <si>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</si>
  <si>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</si>
  <si>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</si>
  <si>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</si>
  <si>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</si>
  <si>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</si>
  <si>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</si>
  <si>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</si>
  <si>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</si>
  <si>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</si>
  <si>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</si>
  <si>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</si>
  <si>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</si>
  <si>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</si>
  <si>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</si>
  <si>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</si>
  <si>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</si>
  <si>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</si>
  <si>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</si>
  <si>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</si>
  <si>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</si>
  <si>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</si>
  <si>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</si>
  <si>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</si>
  <si>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</si>
  <si>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</si>
  <si>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</si>
  <si>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</si>
  <si>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</si>
  <si>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</si>
  <si>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</si>
  <si>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</si>
  <si>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</si>
  <si>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</si>
  <si>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</si>
  <si>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</si>
  <si>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</si>
  <si>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</si>
  <si>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</si>
  <si>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</si>
  <si>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</si>
  <si>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</si>
  <si>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</si>
  <si>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</si>
  <si>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</si>
  <si>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</si>
  <si>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</si>
  <si>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</si>
  <si>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</si>
  <si>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</si>
  <si>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</si>
  <si>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</si>
  <si>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</si>
  <si>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</si>
  <si>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</si>
  <si>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</si>
  <si>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</si>
  <si>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</si>
  <si>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</si>
  <si>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</si>
  <si>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</si>
  <si>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</si>
  <si>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</si>
  <si>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</si>
  <si>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</si>
  <si>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</si>
  <si>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</si>
  <si>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</si>
  <si>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</si>
  <si>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</si>
  <si>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</si>
  <si>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</si>
  <si>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</si>
  <si>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</si>
  <si>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</si>
  <si>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</si>
  <si>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</si>
  <si>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</si>
  <si>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</si>
  <si>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</si>
  <si>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</si>
  <si>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</si>
  <si>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</si>
  <si>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</si>
  <si>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</si>
  <si>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000 2 02 02101 02 0000 151</t>
  </si>
  <si>
    <t xml:space="preserve"> к Закону Ярославской области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</si>
  <si>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</si>
  <si>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</si>
  <si>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</si>
  <si>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000 2 02 03998 02 0000 151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</si>
  <si>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</si>
  <si>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</si>
  <si>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</si>
  <si>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</si>
  <si>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</si>
  <si>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</si>
  <si>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</si>
  <si>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</si>
  <si>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</si>
  <si>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</si>
  <si>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</si>
  <si>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</si>
  <si>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</si>
  <si>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</si>
  <si>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</si>
  <si>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</si>
  <si>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</si>
  <si>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</si>
  <si>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</si>
  <si>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</si>
  <si>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000 2 02 02184 02 0000 151</t>
  </si>
  <si>
    <t>000 2 02 02185 02 0000 151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</si>
  <si>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</si>
  <si>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</si>
  <si>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000 2 02 03122 02 0000 151</t>
  </si>
  <si>
    <t xml:space="preserve">Единая субвенция бюджетам субъектов Российской Федерации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</si>
  <si>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</si>
  <si>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</si>
  <si>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</si>
  <si>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</si>
  <si>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</si>
  <si>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</si>
  <si>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</si>
  <si>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</si>
  <si>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</si>
  <si>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</si>
  <si>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</si>
  <si>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</si>
  <si>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</si>
  <si>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</si>
  <si>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</si>
  <si>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000 2 03 00000 00 0000 000</t>
  </si>
  <si>
    <t>Безвозмездные поступления от государственных (муниципальных) организаций</t>
  </si>
  <si>
    <t xml:space="preserve">Прогнозируемые доходы областного бюджета на 2015 год в соответствии </t>
  </si>
  <si>
    <t>2015 год               (руб.)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</si>
  <si>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</si>
  <si>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</si>
  <si>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</si>
  <si>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</si>
  <si>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</si>
  <si>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</si>
  <si>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000 2 02 04061 02 0000 151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</si>
  <si>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</si>
  <si>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</si>
  <si>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</si>
  <si>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</si>
  <si>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</si>
  <si>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</si>
  <si>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</si>
  <si>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</si>
  <si>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</si>
  <si>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</si>
  <si>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000 1 14 06022 02 0000 430</t>
  </si>
  <si>
    <t>Поправки ко второму чтению</t>
  </si>
  <si>
    <t>000 2 02 01003 02 0000 151</t>
  </si>
  <si>
    <t xml:space="preserve">Дотации бюджетам субъектов Российской Федерации на поддержку мер по обеспечению сбалансированности бюджетов
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</si>
  <si>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</si>
  <si>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"О ветеранах" и от 24 ноября 1995 года № 181-ФЗ                                 "О социальной защите инвалидов в Российской Федерации"</t>
  </si>
  <si>
    <t>Уточнение марта 2015</t>
  </si>
  <si>
    <t>000 2 02 02183 02 0000 151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</si>
  <si>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</si>
  <si>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</si>
  <si>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000 2 02 02190 02 0000 151</t>
  </si>
  <si>
    <t>000 2 02 02191 02 0000 151</t>
  </si>
  <si>
    <t>000 2 02 02192 02 0000 151</t>
  </si>
  <si>
    <t>000 2 02 02198 02 0000 151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</si>
  <si>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</si>
  <si>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</si>
  <si>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</si>
  <si>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</si>
  <si>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</si>
  <si>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</si>
  <si>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000 2 02 02051 02 0000 151</t>
  </si>
  <si>
    <t>000 2 02 02067 02 0000 151</t>
  </si>
  <si>
    <t>Субсидии бюджетам субъектов Российской Фе-дерации на реализацию федеральных целевых программ</t>
  </si>
  <si>
    <t>Субсидии бюджетам субъектов Российской Фе-дерации на поощрение лучших учителей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</si>
  <si>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</si>
  <si>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</si>
  <si>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</si>
  <si>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</si>
  <si>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</si>
  <si>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</si>
  <si>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000 2 02 03068 02 0000 151</t>
  </si>
  <si>
    <t>000 2 02 04042 02 0000 151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</si>
  <si>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</si>
  <si>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000 2 02 04043 02 0000 151</t>
  </si>
  <si>
    <t xml:space="preserve">Межбюджетные трансферты, передаваемые бюджетам субъектов Российской Федерации на единовременные компенсационные выплаты медицинским работникам
</t>
  </si>
  <si>
    <t>000 2 02 02204 02 0000 151</t>
  </si>
  <si>
    <t>Субсидии бюджетам субъектов Российской Федерации на модернизацию региональных систем дошкольного образования</t>
  </si>
  <si>
    <t>Приложение 2</t>
  </si>
  <si>
    <t>000 2 02 02182 02 0000 151</t>
  </si>
  <si>
    <t xml:space="preserve"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
</t>
  </si>
  <si>
    <t>Уточнение мая 2015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</si>
  <si>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</si>
  <si>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</si>
  <si>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</si>
  <si>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</si>
  <si>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000 2 02 02196 02 0000 151</t>
  </si>
  <si>
    <t>000 2 02 02197 02 0000 151</t>
  </si>
  <si>
    <t>Субсидии бюджетам субъектов Российской Федерации на развитие семейных животноводческих ферм</t>
  </si>
  <si>
    <t>000 2 02 04095 02 0000 151</t>
  </si>
  <si>
    <t>000 2 02 02215 02 0000 151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</si>
  <si>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</si>
  <si>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000 2 02 02220 02 0000 151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</si>
  <si>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</si>
  <si>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 xml:space="preserve">000 2 02 02241 02 0000 151
</t>
  </si>
  <si>
    <t xml:space="preserve">Субсидии бюджетам субъектов Российской Федерации в целях софинансирования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
</t>
  </si>
  <si>
    <t>000 2 02 04041 02 0000 151</t>
  </si>
  <si>
    <t>000 2 02 04052 02 0000 151</t>
  </si>
  <si>
    <t>000 2 02 04053 02 0000 151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</si>
  <si>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</si>
  <si>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000 2 02 04081 02 0000 151</t>
  </si>
  <si>
    <t>Межбюджетные трансферты, передаваемые бюджетам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</si>
  <si>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000 2 02 04090 02 0000 151</t>
  </si>
  <si>
    <t>000 2 02 02118 02 0000 151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</si>
  <si>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</si>
  <si>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000 2 02 02046 02 0000 151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</si>
  <si>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</si>
  <si>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000 2 02 02217 02 0000 151</t>
  </si>
  <si>
    <t xml:space="preserve">Субсидии бюджетам субъектов Российской Федерации на поддержку региональных проектов в сфере информационных технологий </t>
  </si>
  <si>
    <r>
      <t>Субсидии бюджетам субъектов Российской Федерации на поддержку начинающих фермеров</t>
    </r>
    <r>
      <rPr>
        <sz val="14"/>
        <rFont val="Arial"/>
        <family val="2"/>
        <charset val="204"/>
      </rPr>
      <t xml:space="preserve"> </t>
    </r>
  </si>
  <si>
    <t>Межбюджетные трансферты, передаваемые бюджетам субъектов Российской Федерации на оказание государственной поддержки (грантов) театрам и музыкальным организациям, нахо-дящимся в ведении субъектов Российской Федерации и муниципальных образований, для реализации творческих проектов</t>
  </si>
  <si>
    <t>Уточнение мая с поправками 2015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</si>
  <si>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</si>
  <si>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</si>
  <si>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реализацию мероприятий региональных программ в сфере дорожного хозяйства по решениям Правительства Российской Федерации</t>
  </si>
  <si>
    <t>от 08.07.2015 № 53-з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</si>
</sst>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3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10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/>
    <xf numFmtId="0" fontId="3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3" fontId="3" fillId="2" borderId="0" xfId="0" applyNumberFormat="1" applyFont="1" applyFill="1" applyAlignment="1">
      <alignment horizontal="left"/>
    </xf>
    <xf numFmtId="3" fontId="3" fillId="2" borderId="0" xfId="0" applyNumberFormat="1" applyFont="1" applyFill="1"/>
    <xf numFmtId="3" fontId="11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right"/>
    </xf>
    <xf numFmtId="0" fontId="8" fillId="2" borderId="0" xfId="0" applyFont="1" applyFill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3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/>
    <xf numFmtId="3" fontId="8" fillId="3" borderId="1" xfId="0" applyNumberFormat="1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tabSelected="1" view="pageBreakPreview" zoomScale="115" zoomScaleNormal="100" zoomScaleSheetLayoutView="115" workbookViewId="0">
      <pane xSplit="5" ySplit="8" topLeftCell="F69" activePane="bottomRight" state="frozen"/>
      <selection pane="topRight" activeCell="F1" sqref="F1"/>
      <selection pane="bottomLeft" activeCell="A9" sqref="A9"/>
      <selection pane="bottomRight" activeCell="B4" sqref="B4"/>
    </sheetView>
  </sheetViews>
  <sheetFormatPr defaultColWidth="9.140625" defaultRowHeight="15.75" x14ac:dyDescent="0.25"/>
  <cols>
    <col min="1" max="1" width="1" style="12" customWidth="1"/>
    <col min="2" max="2" width="27.85546875" style="13" customWidth="1"/>
    <col min="3" max="3" width="51.85546875" style="30" customWidth="1"/>
    <col min="4" max="6" width="15.5703125" style="12" hidden="1" customWidth="1"/>
    <col min="7" max="7" width="14.28515625" style="12" hidden="1" customWidth="1"/>
    <col min="8" max="11" width="15.5703125" style="12" hidden="1" customWidth="1"/>
    <col min="12" max="12" width="15.5703125" style="12" customWidth="1"/>
    <col min="13" max="13" width="30.5703125" style="12" customWidth="1"/>
    <col min="14" max="14" width="29.5703125" style="12" customWidth="1"/>
    <col min="15" max="16384" width="9.140625" style="12"/>
  </cols>
  <sheetData>
    <row r="1" spans="1:12" x14ac:dyDescent="0.25">
      <c r="B1" s="41" t="s">
        <v>209</v>
      </c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x14ac:dyDescent="0.25">
      <c r="B2" s="41" t="s">
        <v>105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x14ac:dyDescent="0.25">
      <c r="B3" s="41" t="s">
        <v>246</v>
      </c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x14ac:dyDescent="0.25">
      <c r="C4" s="36"/>
    </row>
    <row r="5" spans="1:12" ht="18.75" x14ac:dyDescent="0.3">
      <c r="B5" s="42" t="s">
        <v>153</v>
      </c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12" ht="18.75" x14ac:dyDescent="0.3">
      <c r="B6" s="42" t="s">
        <v>0</v>
      </c>
      <c r="C6" s="42"/>
      <c r="D6" s="42"/>
      <c r="E6" s="42"/>
      <c r="F6" s="42"/>
      <c r="G6" s="42"/>
      <c r="H6" s="42"/>
      <c r="I6" s="42"/>
      <c r="J6" s="42"/>
      <c r="K6" s="42"/>
      <c r="L6" s="42"/>
    </row>
    <row r="7" spans="1:12" ht="18.75" x14ac:dyDescent="0.3">
      <c r="B7" s="14"/>
      <c r="C7" s="15"/>
      <c r="D7" s="14"/>
      <c r="E7" s="14"/>
      <c r="F7" s="14"/>
      <c r="G7" s="14"/>
      <c r="H7" s="14"/>
      <c r="I7" s="14"/>
      <c r="J7" s="14"/>
      <c r="K7" s="14"/>
      <c r="L7" s="14"/>
    </row>
    <row r="8" spans="1:12" ht="40.5" customHeight="1" x14ac:dyDescent="0.25">
      <c r="A8" s="16"/>
      <c r="B8" s="17" t="s">
        <v>1</v>
      </c>
      <c r="C8" s="17" t="s">
        <v>2</v>
      </c>
      <c r="D8" s="18" t="s">
        <v>154</v>
      </c>
      <c r="E8" s="18" t="s">
        <v>173</v>
      </c>
      <c r="F8" s="32" t="s">
        <v>154</v>
      </c>
      <c r="G8" s="18" t="s">
        <v>178</v>
      </c>
      <c r="H8" s="32" t="s">
        <v>154</v>
      </c>
      <c r="I8" s="18" t="s">
        <v>212</v>
      </c>
      <c r="J8" s="32" t="s">
        <v>154</v>
      </c>
      <c r="K8" s="18" t="s">
        <v>242</v>
      </c>
      <c r="L8" s="32" t="s">
        <v>154</v>
      </c>
    </row>
    <row r="9" spans="1:12" x14ac:dyDescent="0.25">
      <c r="B9" s="19" t="s">
        <v>3</v>
      </c>
      <c r="C9" s="19" t="s">
        <v>4</v>
      </c>
      <c r="D9" s="1">
        <f>SUM(D10+D13+D15+D17+D21+D23+D25+D35+D39+D42+D45+D48)</f>
        <v>49999837200</v>
      </c>
      <c r="E9" s="1">
        <f>SUM(E10+E13+E15+E17+E21+E23+E25+E35+E39+E42+E45+E48)</f>
        <v>784585000</v>
      </c>
      <c r="F9" s="1">
        <v>50784422200</v>
      </c>
      <c r="G9" s="1">
        <f t="shared" ref="G9:L9" si="0">SUM(G10+G13+G15+G17+G21+G23+G25+G35+G39+G42+G45+G48)</f>
        <v>0</v>
      </c>
      <c r="H9" s="1">
        <f t="shared" si="0"/>
        <v>50784422200</v>
      </c>
      <c r="I9" s="1">
        <f t="shared" si="0"/>
        <v>72696800</v>
      </c>
      <c r="J9" s="1">
        <f t="shared" si="0"/>
        <v>50857119000</v>
      </c>
      <c r="K9" s="1">
        <f t="shared" si="0"/>
        <v>93368000</v>
      </c>
      <c r="L9" s="1">
        <f t="shared" si="0"/>
        <v>50950487000</v>
      </c>
    </row>
    <row r="10" spans="1:12" x14ac:dyDescent="0.25">
      <c r="B10" s="19" t="s">
        <v>63</v>
      </c>
      <c r="C10" s="19" t="s">
        <v>5</v>
      </c>
      <c r="D10" s="1">
        <f>D11+D12</f>
        <v>26383000000</v>
      </c>
      <c r="E10" s="1">
        <f>E11+E12</f>
        <v>110000000</v>
      </c>
      <c r="F10" s="1">
        <v>26493000000</v>
      </c>
      <c r="G10" s="1">
        <f t="shared" ref="G10:L10" si="1">G11+G12</f>
        <v>0</v>
      </c>
      <c r="H10" s="1">
        <f t="shared" si="1"/>
        <v>26493000000</v>
      </c>
      <c r="I10" s="1">
        <f t="shared" si="1"/>
        <v>0</v>
      </c>
      <c r="J10" s="1">
        <f t="shared" si="1"/>
        <v>26493000000</v>
      </c>
      <c r="K10" s="1">
        <f t="shared" si="1"/>
        <v>93368000</v>
      </c>
      <c r="L10" s="1">
        <f t="shared" si="1"/>
        <v>26586368000</v>
      </c>
    </row>
    <row r="11" spans="1:12" ht="21.75" customHeight="1" x14ac:dyDescent="0.25">
      <c r="B11" s="7" t="s">
        <v>64</v>
      </c>
      <c r="C11" s="7" t="s">
        <v>6</v>
      </c>
      <c r="D11" s="20">
        <v>12465600000</v>
      </c>
      <c r="E11" s="20"/>
      <c r="F11" s="20">
        <v>12465600000</v>
      </c>
      <c r="G11" s="20"/>
      <c r="H11" s="20">
        <v>12465600000</v>
      </c>
      <c r="I11" s="20"/>
      <c r="J11" s="20">
        <v>12465600000</v>
      </c>
      <c r="K11" s="20">
        <v>93368000</v>
      </c>
      <c r="L11" s="3">
        <f>J11+K11</f>
        <v>12558968000</v>
      </c>
    </row>
    <row r="12" spans="1:12" ht="18" customHeight="1" x14ac:dyDescent="0.25">
      <c r="B12" s="7" t="s">
        <v>62</v>
      </c>
      <c r="C12" s="7" t="s">
        <v>7</v>
      </c>
      <c r="D12" s="3">
        <v>13917400000</v>
      </c>
      <c r="E12" s="3">
        <v>110000000</v>
      </c>
      <c r="F12" s="3">
        <v>14027400000</v>
      </c>
      <c r="G12" s="3"/>
      <c r="H12" s="3">
        <f>F12+G12</f>
        <v>14027400000</v>
      </c>
      <c r="I12" s="3"/>
      <c r="J12" s="3">
        <f>H12+I12</f>
        <v>14027400000</v>
      </c>
      <c r="K12" s="3"/>
      <c r="L12" s="3">
        <f>J12+K12</f>
        <v>14027400000</v>
      </c>
    </row>
    <row r="13" spans="1:12" ht="37.5" customHeight="1" x14ac:dyDescent="0.25">
      <c r="B13" s="19" t="s">
        <v>8</v>
      </c>
      <c r="C13" s="19" t="s">
        <v>9</v>
      </c>
      <c r="D13" s="1">
        <f>D14</f>
        <v>13560415000</v>
      </c>
      <c r="E13" s="1">
        <f>E14</f>
        <v>634585000</v>
      </c>
      <c r="F13" s="1">
        <v>14195000000</v>
      </c>
      <c r="G13" s="1">
        <f t="shared" ref="G13:L13" si="2">G14</f>
        <v>0</v>
      </c>
      <c r="H13" s="1">
        <f t="shared" si="2"/>
        <v>14195000000</v>
      </c>
      <c r="I13" s="1">
        <f t="shared" si="2"/>
        <v>0</v>
      </c>
      <c r="J13" s="1">
        <f t="shared" si="2"/>
        <v>14195000000</v>
      </c>
      <c r="K13" s="1">
        <f t="shared" si="2"/>
        <v>0</v>
      </c>
      <c r="L13" s="1">
        <f t="shared" si="2"/>
        <v>14195000000</v>
      </c>
    </row>
    <row r="14" spans="1:12" ht="35.25" customHeight="1" x14ac:dyDescent="0.25">
      <c r="B14" s="7" t="s">
        <v>10</v>
      </c>
      <c r="C14" s="7" t="s">
        <v>11</v>
      </c>
      <c r="D14" s="3">
        <v>13560415000</v>
      </c>
      <c r="E14" s="3">
        <v>634585000</v>
      </c>
      <c r="F14" s="3">
        <v>14195000000</v>
      </c>
      <c r="G14" s="3"/>
      <c r="H14" s="3">
        <f>F14+G14</f>
        <v>14195000000</v>
      </c>
      <c r="I14" s="3"/>
      <c r="J14" s="3">
        <f>H14+I14</f>
        <v>14195000000</v>
      </c>
      <c r="K14" s="3"/>
      <c r="L14" s="3">
        <f>J14+K14</f>
        <v>14195000000</v>
      </c>
    </row>
    <row r="15" spans="1:12" ht="23.25" customHeight="1" x14ac:dyDescent="0.25">
      <c r="B15" s="19" t="s">
        <v>60</v>
      </c>
      <c r="C15" s="19" t="s">
        <v>12</v>
      </c>
      <c r="D15" s="1">
        <f>D16</f>
        <v>1758559000</v>
      </c>
      <c r="E15" s="1">
        <f>E16</f>
        <v>0</v>
      </c>
      <c r="F15" s="1">
        <v>1758559000</v>
      </c>
      <c r="G15" s="1">
        <f t="shared" ref="G15:L15" si="3">G16</f>
        <v>0</v>
      </c>
      <c r="H15" s="1">
        <f t="shared" si="3"/>
        <v>1758559000</v>
      </c>
      <c r="I15" s="1">
        <f t="shared" si="3"/>
        <v>0</v>
      </c>
      <c r="J15" s="1">
        <f t="shared" si="3"/>
        <v>1758559000</v>
      </c>
      <c r="K15" s="1">
        <f t="shared" si="3"/>
        <v>0</v>
      </c>
      <c r="L15" s="1">
        <f t="shared" si="3"/>
        <v>1758559000</v>
      </c>
    </row>
    <row r="16" spans="1:12" ht="31.5" x14ac:dyDescent="0.25">
      <c r="B16" s="7" t="s">
        <v>61</v>
      </c>
      <c r="C16" s="7" t="s">
        <v>13</v>
      </c>
      <c r="D16" s="3">
        <v>1758559000</v>
      </c>
      <c r="E16" s="3"/>
      <c r="F16" s="3">
        <v>1758559000</v>
      </c>
      <c r="G16" s="3"/>
      <c r="H16" s="3">
        <f>F16+G16</f>
        <v>1758559000</v>
      </c>
      <c r="I16" s="3"/>
      <c r="J16" s="3">
        <f>H16+I16</f>
        <v>1758559000</v>
      </c>
      <c r="K16" s="3"/>
      <c r="L16" s="3">
        <f>J16+K16</f>
        <v>1758559000</v>
      </c>
    </row>
    <row r="17" spans="2:12" ht="22.5" customHeight="1" x14ac:dyDescent="0.25">
      <c r="B17" s="19" t="s">
        <v>55</v>
      </c>
      <c r="C17" s="19" t="s">
        <v>14</v>
      </c>
      <c r="D17" s="1">
        <f>SUM(D18:D20)</f>
        <v>6685580000</v>
      </c>
      <c r="E17" s="1">
        <f>SUM(E18:E20)</f>
        <v>0</v>
      </c>
      <c r="F17" s="1">
        <v>6685580000</v>
      </c>
      <c r="G17" s="1">
        <f t="shared" ref="G17:L17" si="4">SUM(G18:G20)</f>
        <v>0</v>
      </c>
      <c r="H17" s="1">
        <f t="shared" si="4"/>
        <v>6685580000</v>
      </c>
      <c r="I17" s="1">
        <f t="shared" si="4"/>
        <v>0</v>
      </c>
      <c r="J17" s="1">
        <f t="shared" si="4"/>
        <v>6685580000</v>
      </c>
      <c r="K17" s="1">
        <f t="shared" si="4"/>
        <v>0</v>
      </c>
      <c r="L17" s="1">
        <f t="shared" si="4"/>
        <v>6685580000</v>
      </c>
    </row>
    <row r="18" spans="2:12" ht="19.5" customHeight="1" x14ac:dyDescent="0.25">
      <c r="B18" s="7" t="s">
        <v>56</v>
      </c>
      <c r="C18" s="7" t="s">
        <v>15</v>
      </c>
      <c r="D18" s="3">
        <v>5705300000</v>
      </c>
      <c r="E18" s="3"/>
      <c r="F18" s="3">
        <v>5705300000</v>
      </c>
      <c r="G18" s="3"/>
      <c r="H18" s="3">
        <f>F18+G18</f>
        <v>5705300000</v>
      </c>
      <c r="I18" s="3"/>
      <c r="J18" s="3">
        <f>H18+I18</f>
        <v>5705300000</v>
      </c>
      <c r="K18" s="3"/>
      <c r="L18" s="3">
        <f>J18+K18</f>
        <v>5705300000</v>
      </c>
    </row>
    <row r="19" spans="2:12" ht="21" customHeight="1" x14ac:dyDescent="0.25">
      <c r="B19" s="7" t="s">
        <v>57</v>
      </c>
      <c r="C19" s="7" t="s">
        <v>16</v>
      </c>
      <c r="D19" s="3">
        <v>978600000</v>
      </c>
      <c r="E19" s="3"/>
      <c r="F19" s="3">
        <v>978600000</v>
      </c>
      <c r="G19" s="3"/>
      <c r="H19" s="3">
        <f t="shared" ref="H19:H20" si="5">F19+G19</f>
        <v>978600000</v>
      </c>
      <c r="I19" s="3"/>
      <c r="J19" s="3">
        <f t="shared" ref="J19:J20" si="6">H19+I19</f>
        <v>978600000</v>
      </c>
      <c r="K19" s="3"/>
      <c r="L19" s="3">
        <f t="shared" ref="L19:L20" si="7">J19+K19</f>
        <v>978600000</v>
      </c>
    </row>
    <row r="20" spans="2:12" ht="21.75" customHeight="1" x14ac:dyDescent="0.25">
      <c r="B20" s="7" t="s">
        <v>70</v>
      </c>
      <c r="C20" s="7" t="s">
        <v>71</v>
      </c>
      <c r="D20" s="3">
        <v>1680000</v>
      </c>
      <c r="E20" s="3"/>
      <c r="F20" s="3">
        <v>1680000</v>
      </c>
      <c r="G20" s="3"/>
      <c r="H20" s="3">
        <f t="shared" si="5"/>
        <v>1680000</v>
      </c>
      <c r="I20" s="3"/>
      <c r="J20" s="3">
        <f t="shared" si="6"/>
        <v>1680000</v>
      </c>
      <c r="K20" s="3"/>
      <c r="L20" s="3">
        <f t="shared" si="7"/>
        <v>1680000</v>
      </c>
    </row>
    <row r="21" spans="2:12" ht="31.5" x14ac:dyDescent="0.25">
      <c r="B21" s="19" t="s">
        <v>58</v>
      </c>
      <c r="C21" s="19" t="s">
        <v>17</v>
      </c>
      <c r="D21" s="1">
        <f>D22</f>
        <v>4000000</v>
      </c>
      <c r="E21" s="1">
        <f>E22</f>
        <v>0</v>
      </c>
      <c r="F21" s="1">
        <v>4000000</v>
      </c>
      <c r="G21" s="1">
        <f t="shared" ref="G21:L21" si="8">G22</f>
        <v>0</v>
      </c>
      <c r="H21" s="1">
        <f t="shared" si="8"/>
        <v>4000000</v>
      </c>
      <c r="I21" s="1">
        <f t="shared" si="8"/>
        <v>0</v>
      </c>
      <c r="J21" s="1">
        <f t="shared" si="8"/>
        <v>4000000</v>
      </c>
      <c r="K21" s="1">
        <f t="shared" si="8"/>
        <v>0</v>
      </c>
      <c r="L21" s="1">
        <f t="shared" si="8"/>
        <v>4000000</v>
      </c>
    </row>
    <row r="22" spans="2:12" ht="22.5" customHeight="1" x14ac:dyDescent="0.25">
      <c r="B22" s="7" t="s">
        <v>59</v>
      </c>
      <c r="C22" s="7" t="s">
        <v>18</v>
      </c>
      <c r="D22" s="3">
        <v>4000000</v>
      </c>
      <c r="E22" s="3"/>
      <c r="F22" s="3">
        <v>4000000</v>
      </c>
      <c r="G22" s="3"/>
      <c r="H22" s="3">
        <f>F22+G22</f>
        <v>4000000</v>
      </c>
      <c r="I22" s="3"/>
      <c r="J22" s="3">
        <f>H22+I22</f>
        <v>4000000</v>
      </c>
      <c r="K22" s="3"/>
      <c r="L22" s="3">
        <f>J22+K22</f>
        <v>4000000</v>
      </c>
    </row>
    <row r="23" spans="2:12" ht="19.5" customHeight="1" x14ac:dyDescent="0.25">
      <c r="B23" s="19" t="s">
        <v>19</v>
      </c>
      <c r="C23" s="19" t="s">
        <v>20</v>
      </c>
      <c r="D23" s="1">
        <f>D24</f>
        <v>225994000</v>
      </c>
      <c r="E23" s="1">
        <f>E24</f>
        <v>0</v>
      </c>
      <c r="F23" s="1">
        <v>225994000</v>
      </c>
      <c r="G23" s="1">
        <f t="shared" ref="G23:L23" si="9">G24</f>
        <v>0</v>
      </c>
      <c r="H23" s="1">
        <f t="shared" si="9"/>
        <v>225994000</v>
      </c>
      <c r="I23" s="1">
        <f t="shared" si="9"/>
        <v>0</v>
      </c>
      <c r="J23" s="1">
        <f t="shared" si="9"/>
        <v>225994000</v>
      </c>
      <c r="K23" s="1">
        <f t="shared" si="9"/>
        <v>0</v>
      </c>
      <c r="L23" s="1">
        <f t="shared" si="9"/>
        <v>225994000</v>
      </c>
    </row>
    <row r="24" spans="2:12" ht="47.25" x14ac:dyDescent="0.25">
      <c r="B24" s="7" t="s">
        <v>21</v>
      </c>
      <c r="C24" s="7" t="s">
        <v>22</v>
      </c>
      <c r="D24" s="3">
        <v>225994000</v>
      </c>
      <c r="E24" s="3"/>
      <c r="F24" s="3">
        <v>225994000</v>
      </c>
      <c r="G24" s="3"/>
      <c r="H24" s="3">
        <f>F24+G24</f>
        <v>225994000</v>
      </c>
      <c r="I24" s="3"/>
      <c r="J24" s="3">
        <f>H24+I24</f>
        <v>225994000</v>
      </c>
      <c r="K24" s="3"/>
      <c r="L24" s="3">
        <f>J24+K24</f>
        <v>225994000</v>
      </c>
    </row>
    <row r="25" spans="2:12" ht="47.25" x14ac:dyDescent="0.25">
      <c r="B25" s="19" t="s">
        <v>23</v>
      </c>
      <c r="C25" s="19" t="s">
        <v>24</v>
      </c>
      <c r="D25" s="1">
        <f>SUM(D26,D27,D28,D33)</f>
        <v>70652200</v>
      </c>
      <c r="E25" s="1">
        <f>SUM(E26,E27,E28,E33)</f>
        <v>0</v>
      </c>
      <c r="F25" s="1">
        <v>70652200</v>
      </c>
      <c r="G25" s="1">
        <f t="shared" ref="G25:L25" si="10">SUM(G26,G27,G28,G33)</f>
        <v>0</v>
      </c>
      <c r="H25" s="1">
        <f t="shared" si="10"/>
        <v>70652200</v>
      </c>
      <c r="I25" s="1">
        <f t="shared" si="10"/>
        <v>0</v>
      </c>
      <c r="J25" s="1">
        <f t="shared" si="10"/>
        <v>70652200</v>
      </c>
      <c r="K25" s="1">
        <f t="shared" si="10"/>
        <v>0</v>
      </c>
      <c r="L25" s="1">
        <f t="shared" si="10"/>
        <v>70652200</v>
      </c>
    </row>
    <row r="26" spans="2:12" ht="66" customHeight="1" x14ac:dyDescent="0.25">
      <c r="B26" s="7" t="s">
        <v>54</v>
      </c>
      <c r="C26" s="7" t="s">
        <v>25</v>
      </c>
      <c r="D26" s="3">
        <v>3300000</v>
      </c>
      <c r="E26" s="3"/>
      <c r="F26" s="3">
        <v>3300000</v>
      </c>
      <c r="G26" s="3"/>
      <c r="H26" s="3">
        <f>F26+G26</f>
        <v>3300000</v>
      </c>
      <c r="I26" s="3"/>
      <c r="J26" s="3">
        <f>H26+I26</f>
        <v>3300000</v>
      </c>
      <c r="K26" s="3"/>
      <c r="L26" s="3">
        <f>J26+K26</f>
        <v>3300000</v>
      </c>
    </row>
    <row r="27" spans="2:12" ht="49.5" customHeight="1" x14ac:dyDescent="0.25">
      <c r="B27" s="7" t="s">
        <v>53</v>
      </c>
      <c r="C27" s="7" t="s">
        <v>26</v>
      </c>
      <c r="D27" s="3">
        <v>30000000</v>
      </c>
      <c r="E27" s="3"/>
      <c r="F27" s="3">
        <v>30000000</v>
      </c>
      <c r="G27" s="3"/>
      <c r="H27" s="3">
        <f t="shared" ref="H27" si="11">F27+G27</f>
        <v>30000000</v>
      </c>
      <c r="I27" s="3"/>
      <c r="J27" s="3">
        <f t="shared" ref="J27" si="12">H27+I27</f>
        <v>30000000</v>
      </c>
      <c r="K27" s="3"/>
      <c r="L27" s="3">
        <f t="shared" ref="L27" si="13">J27+K27</f>
        <v>30000000</v>
      </c>
    </row>
    <row r="28" spans="2:12" ht="116.25" customHeight="1" x14ac:dyDescent="0.25">
      <c r="B28" s="7" t="s">
        <v>27</v>
      </c>
      <c r="C28" s="7" t="s">
        <v>65</v>
      </c>
      <c r="D28" s="20">
        <f>SUM(D29:D32)</f>
        <v>26823200</v>
      </c>
      <c r="E28" s="20">
        <f>SUM(E29:E32)</f>
        <v>0</v>
      </c>
      <c r="F28" s="3">
        <v>26823200</v>
      </c>
      <c r="G28" s="20">
        <f t="shared" ref="G28:L28" si="14">SUM(G29:G32)</f>
        <v>0</v>
      </c>
      <c r="H28" s="20">
        <f t="shared" si="14"/>
        <v>26823200</v>
      </c>
      <c r="I28" s="20">
        <f t="shared" si="14"/>
        <v>0</v>
      </c>
      <c r="J28" s="20">
        <f t="shared" si="14"/>
        <v>26823200</v>
      </c>
      <c r="K28" s="20">
        <f t="shared" si="14"/>
        <v>0</v>
      </c>
      <c r="L28" s="20">
        <f t="shared" si="14"/>
        <v>26823200</v>
      </c>
    </row>
    <row r="29" spans="2:12" ht="110.25" x14ac:dyDescent="0.25">
      <c r="B29" s="4" t="s">
        <v>52</v>
      </c>
      <c r="C29" s="4" t="s">
        <v>66</v>
      </c>
      <c r="D29" s="21">
        <v>14500000</v>
      </c>
      <c r="E29" s="21"/>
      <c r="F29" s="21">
        <v>14500000</v>
      </c>
      <c r="G29" s="21"/>
      <c r="H29" s="21">
        <f>F29+G29</f>
        <v>14500000</v>
      </c>
      <c r="I29" s="21"/>
      <c r="J29" s="21">
        <f>H29+I29</f>
        <v>14500000</v>
      </c>
      <c r="K29" s="21"/>
      <c r="L29" s="21">
        <f>J29+K29</f>
        <v>14500000</v>
      </c>
    </row>
    <row r="30" spans="2:12" ht="147.75" customHeight="1" x14ac:dyDescent="0.25">
      <c r="B30" s="4" t="s">
        <v>72</v>
      </c>
      <c r="C30" s="4" t="s">
        <v>176</v>
      </c>
      <c r="D30" s="21">
        <v>323200</v>
      </c>
      <c r="E30" s="21"/>
      <c r="F30" s="21">
        <v>323200</v>
      </c>
      <c r="G30" s="21"/>
      <c r="H30" s="21">
        <f t="shared" ref="H30:H32" si="15">F30+G30</f>
        <v>323200</v>
      </c>
      <c r="I30" s="21"/>
      <c r="J30" s="21">
        <f t="shared" ref="J30:J32" si="16">H30+I30</f>
        <v>323200</v>
      </c>
      <c r="K30" s="21"/>
      <c r="L30" s="21">
        <f t="shared" ref="L30:L32" si="17">J30+K30</f>
        <v>323200</v>
      </c>
    </row>
    <row r="31" spans="2:12" ht="110.25" x14ac:dyDescent="0.25">
      <c r="B31" s="4" t="s">
        <v>51</v>
      </c>
      <c r="C31" s="4" t="s">
        <v>67</v>
      </c>
      <c r="D31" s="21">
        <v>11700000</v>
      </c>
      <c r="E31" s="21"/>
      <c r="F31" s="21">
        <v>11700000</v>
      </c>
      <c r="G31" s="21"/>
      <c r="H31" s="21">
        <f t="shared" si="15"/>
        <v>11700000</v>
      </c>
      <c r="I31" s="21"/>
      <c r="J31" s="21">
        <f t="shared" si="16"/>
        <v>11700000</v>
      </c>
      <c r="K31" s="21"/>
      <c r="L31" s="21">
        <f t="shared" si="17"/>
        <v>11700000</v>
      </c>
    </row>
    <row r="32" spans="2:12" ht="163.5" customHeight="1" x14ac:dyDescent="0.25">
      <c r="B32" s="4" t="s">
        <v>169</v>
      </c>
      <c r="C32" s="4" t="s">
        <v>170</v>
      </c>
      <c r="D32" s="21">
        <v>300000</v>
      </c>
      <c r="E32" s="21"/>
      <c r="F32" s="21">
        <v>300000</v>
      </c>
      <c r="G32" s="21"/>
      <c r="H32" s="21">
        <f t="shared" si="15"/>
        <v>300000</v>
      </c>
      <c r="I32" s="21"/>
      <c r="J32" s="21">
        <f t="shared" si="16"/>
        <v>300000</v>
      </c>
      <c r="K32" s="21"/>
      <c r="L32" s="21">
        <f t="shared" si="17"/>
        <v>300000</v>
      </c>
    </row>
    <row r="33" spans="2:12" ht="31.5" x14ac:dyDescent="0.25">
      <c r="B33" s="7" t="s">
        <v>28</v>
      </c>
      <c r="C33" s="7" t="s">
        <v>29</v>
      </c>
      <c r="D33" s="20">
        <f>D34</f>
        <v>10529000</v>
      </c>
      <c r="E33" s="20">
        <f>E34</f>
        <v>0</v>
      </c>
      <c r="F33" s="20">
        <v>10529000</v>
      </c>
      <c r="G33" s="20">
        <f t="shared" ref="G33:L33" si="18">G34</f>
        <v>0</v>
      </c>
      <c r="H33" s="20">
        <f t="shared" si="18"/>
        <v>10529000</v>
      </c>
      <c r="I33" s="20">
        <f t="shared" si="18"/>
        <v>0</v>
      </c>
      <c r="J33" s="20">
        <f t="shared" si="18"/>
        <v>10529000</v>
      </c>
      <c r="K33" s="20">
        <f t="shared" si="18"/>
        <v>0</v>
      </c>
      <c r="L33" s="20">
        <f t="shared" si="18"/>
        <v>10529000</v>
      </c>
    </row>
    <row r="34" spans="2:12" ht="78.75" x14ac:dyDescent="0.25">
      <c r="B34" s="4" t="s">
        <v>50</v>
      </c>
      <c r="C34" s="4" t="s">
        <v>30</v>
      </c>
      <c r="D34" s="21">
        <v>10529000</v>
      </c>
      <c r="E34" s="21"/>
      <c r="F34" s="21">
        <v>10529000</v>
      </c>
      <c r="G34" s="21"/>
      <c r="H34" s="21">
        <f>F34+G34</f>
        <v>10529000</v>
      </c>
      <c r="I34" s="21"/>
      <c r="J34" s="21">
        <f>H34+I34</f>
        <v>10529000</v>
      </c>
      <c r="K34" s="21"/>
      <c r="L34" s="21">
        <f>J34+K34</f>
        <v>10529000</v>
      </c>
    </row>
    <row r="35" spans="2:12" ht="31.5" x14ac:dyDescent="0.25">
      <c r="B35" s="19" t="s">
        <v>31</v>
      </c>
      <c r="C35" s="19" t="s">
        <v>32</v>
      </c>
      <c r="D35" s="1">
        <f>SUM(D36:D38)</f>
        <v>110063000</v>
      </c>
      <c r="E35" s="1">
        <f>SUM(E36:E38)</f>
        <v>0</v>
      </c>
      <c r="F35" s="1">
        <v>110063000</v>
      </c>
      <c r="G35" s="1">
        <f t="shared" ref="G35:L35" si="19">SUM(G36:G38)</f>
        <v>0</v>
      </c>
      <c r="H35" s="1">
        <f t="shared" si="19"/>
        <v>110063000</v>
      </c>
      <c r="I35" s="1">
        <f t="shared" si="19"/>
        <v>0</v>
      </c>
      <c r="J35" s="1">
        <f t="shared" si="19"/>
        <v>110063000</v>
      </c>
      <c r="K35" s="1">
        <f t="shared" si="19"/>
        <v>0</v>
      </c>
      <c r="L35" s="1">
        <f t="shared" si="19"/>
        <v>110063000</v>
      </c>
    </row>
    <row r="36" spans="2:12" ht="31.5" x14ac:dyDescent="0.25">
      <c r="B36" s="7" t="s">
        <v>49</v>
      </c>
      <c r="C36" s="7" t="s">
        <v>33</v>
      </c>
      <c r="D36" s="3">
        <v>72213000</v>
      </c>
      <c r="E36" s="3"/>
      <c r="F36" s="3">
        <v>72213000</v>
      </c>
      <c r="G36" s="3"/>
      <c r="H36" s="3">
        <f>F36+G36</f>
        <v>72213000</v>
      </c>
      <c r="I36" s="3"/>
      <c r="J36" s="3">
        <f>H36+I36</f>
        <v>72213000</v>
      </c>
      <c r="K36" s="3"/>
      <c r="L36" s="3">
        <f>J36+K36</f>
        <v>72213000</v>
      </c>
    </row>
    <row r="37" spans="2:12" x14ac:dyDescent="0.25">
      <c r="B37" s="7" t="s">
        <v>69</v>
      </c>
      <c r="C37" s="7" t="s">
        <v>34</v>
      </c>
      <c r="D37" s="3">
        <v>20850000</v>
      </c>
      <c r="E37" s="3"/>
      <c r="F37" s="3">
        <v>20850000</v>
      </c>
      <c r="G37" s="3"/>
      <c r="H37" s="3">
        <f t="shared" ref="H37:H38" si="20">F37+G37</f>
        <v>20850000</v>
      </c>
      <c r="I37" s="3"/>
      <c r="J37" s="3">
        <f t="shared" ref="J37:J38" si="21">H37+I37</f>
        <v>20850000</v>
      </c>
      <c r="K37" s="3"/>
      <c r="L37" s="3">
        <f t="shared" ref="L37:L38" si="22">J37+K37</f>
        <v>20850000</v>
      </c>
    </row>
    <row r="38" spans="2:12" x14ac:dyDescent="0.25">
      <c r="B38" s="7" t="s">
        <v>48</v>
      </c>
      <c r="C38" s="7" t="s">
        <v>35</v>
      </c>
      <c r="D38" s="3">
        <v>17000000</v>
      </c>
      <c r="E38" s="3"/>
      <c r="F38" s="3">
        <v>17000000</v>
      </c>
      <c r="G38" s="3"/>
      <c r="H38" s="3">
        <f t="shared" si="20"/>
        <v>17000000</v>
      </c>
      <c r="I38" s="3"/>
      <c r="J38" s="3">
        <f t="shared" si="21"/>
        <v>17000000</v>
      </c>
      <c r="K38" s="3"/>
      <c r="L38" s="3">
        <f t="shared" si="22"/>
        <v>17000000</v>
      </c>
    </row>
    <row r="39" spans="2:12" ht="31.5" x14ac:dyDescent="0.25">
      <c r="B39" s="19" t="s">
        <v>36</v>
      </c>
      <c r="C39" s="19" t="s">
        <v>68</v>
      </c>
      <c r="D39" s="1">
        <f>SUM(D40:D41)</f>
        <v>27000000</v>
      </c>
      <c r="E39" s="1">
        <f>SUM(E40:E41)</f>
        <v>0</v>
      </c>
      <c r="F39" s="1">
        <v>27000000</v>
      </c>
      <c r="G39" s="1">
        <f t="shared" ref="G39:L39" si="23">SUM(G40:G41)</f>
        <v>0</v>
      </c>
      <c r="H39" s="1">
        <f t="shared" si="23"/>
        <v>27000000</v>
      </c>
      <c r="I39" s="1">
        <f t="shared" si="23"/>
        <v>72696800</v>
      </c>
      <c r="J39" s="1">
        <f t="shared" si="23"/>
        <v>99696800</v>
      </c>
      <c r="K39" s="1">
        <f t="shared" si="23"/>
        <v>0</v>
      </c>
      <c r="L39" s="1">
        <f t="shared" si="23"/>
        <v>99696800</v>
      </c>
    </row>
    <row r="40" spans="2:12" x14ac:dyDescent="0.25">
      <c r="B40" s="7" t="s">
        <v>114</v>
      </c>
      <c r="C40" s="7" t="s">
        <v>115</v>
      </c>
      <c r="D40" s="3">
        <v>11910000</v>
      </c>
      <c r="E40" s="3"/>
      <c r="F40" s="3">
        <v>11910000</v>
      </c>
      <c r="G40" s="3"/>
      <c r="H40" s="3">
        <f>F40+G40</f>
        <v>11910000</v>
      </c>
      <c r="I40" s="3"/>
      <c r="J40" s="3">
        <f>H40+I40</f>
        <v>11910000</v>
      </c>
      <c r="K40" s="3"/>
      <c r="L40" s="3">
        <f>J40+K40</f>
        <v>11910000</v>
      </c>
    </row>
    <row r="41" spans="2:12" x14ac:dyDescent="0.25">
      <c r="B41" s="7" t="s">
        <v>116</v>
      </c>
      <c r="C41" s="7" t="s">
        <v>117</v>
      </c>
      <c r="D41" s="3">
        <v>15090000</v>
      </c>
      <c r="E41" s="3"/>
      <c r="F41" s="3">
        <v>15090000</v>
      </c>
      <c r="G41" s="3"/>
      <c r="H41" s="3">
        <f>F41+G41</f>
        <v>15090000</v>
      </c>
      <c r="I41" s="3">
        <v>72696800</v>
      </c>
      <c r="J41" s="3">
        <f>H41+I41</f>
        <v>87786800</v>
      </c>
      <c r="K41" s="3"/>
      <c r="L41" s="3">
        <f>J41+K41</f>
        <v>87786800</v>
      </c>
    </row>
    <row r="42" spans="2:12" ht="31.5" x14ac:dyDescent="0.25">
      <c r="B42" s="19" t="s">
        <v>37</v>
      </c>
      <c r="C42" s="19" t="s">
        <v>38</v>
      </c>
      <c r="D42" s="1">
        <f>SUM(D43,D44)</f>
        <v>318574000</v>
      </c>
      <c r="E42" s="1">
        <f>SUM(E43,E44)</f>
        <v>40000000</v>
      </c>
      <c r="F42" s="1">
        <v>358574000</v>
      </c>
      <c r="G42" s="1">
        <f t="shared" ref="G42:L42" si="24">SUM(G43,G44)</f>
        <v>0</v>
      </c>
      <c r="H42" s="1">
        <f t="shared" si="24"/>
        <v>358574000</v>
      </c>
      <c r="I42" s="1">
        <f t="shared" si="24"/>
        <v>0</v>
      </c>
      <c r="J42" s="1">
        <f t="shared" si="24"/>
        <v>358574000</v>
      </c>
      <c r="K42" s="1">
        <f t="shared" si="24"/>
        <v>0</v>
      </c>
      <c r="L42" s="1">
        <f t="shared" si="24"/>
        <v>358574000</v>
      </c>
    </row>
    <row r="43" spans="2:12" ht="96.75" customHeight="1" x14ac:dyDescent="0.25">
      <c r="B43" s="7" t="s">
        <v>39</v>
      </c>
      <c r="C43" s="7" t="s">
        <v>150</v>
      </c>
      <c r="D43" s="3">
        <v>317274000</v>
      </c>
      <c r="E43" s="3">
        <v>40000000</v>
      </c>
      <c r="F43" s="3">
        <v>357274000</v>
      </c>
      <c r="G43" s="3"/>
      <c r="H43" s="3">
        <f>F43+G43</f>
        <v>357274000</v>
      </c>
      <c r="I43" s="3"/>
      <c r="J43" s="3">
        <f>H43+I43</f>
        <v>357274000</v>
      </c>
      <c r="K43" s="3"/>
      <c r="L43" s="3">
        <f>J43+K43</f>
        <v>357274000</v>
      </c>
    </row>
    <row r="44" spans="2:12" ht="81.75" customHeight="1" x14ac:dyDescent="0.25">
      <c r="B44" s="7" t="s">
        <v>172</v>
      </c>
      <c r="C44" s="7" t="s">
        <v>171</v>
      </c>
      <c r="D44" s="3">
        <v>1300000</v>
      </c>
      <c r="E44" s="3"/>
      <c r="F44" s="3">
        <v>1300000</v>
      </c>
      <c r="G44" s="3"/>
      <c r="H44" s="3">
        <f>F44+G44</f>
        <v>1300000</v>
      </c>
      <c r="I44" s="3"/>
      <c r="J44" s="3">
        <f>H44+I44</f>
        <v>1300000</v>
      </c>
      <c r="K44" s="3"/>
      <c r="L44" s="3">
        <f>J44+K44</f>
        <v>1300000</v>
      </c>
    </row>
    <row r="45" spans="2:12" x14ac:dyDescent="0.25">
      <c r="B45" s="19" t="s">
        <v>40</v>
      </c>
      <c r="C45" s="19" t="s">
        <v>41</v>
      </c>
      <c r="D45" s="1">
        <f>SUM(D46:D47)</f>
        <v>854000000</v>
      </c>
      <c r="E45" s="1">
        <f>SUM(E46:E47)</f>
        <v>0</v>
      </c>
      <c r="F45" s="1">
        <v>854000000</v>
      </c>
      <c r="G45" s="1">
        <f t="shared" ref="G45:L45" si="25">SUM(G46:G47)</f>
        <v>0</v>
      </c>
      <c r="H45" s="1">
        <f t="shared" si="25"/>
        <v>854000000</v>
      </c>
      <c r="I45" s="1">
        <f t="shared" si="25"/>
        <v>0</v>
      </c>
      <c r="J45" s="1">
        <f t="shared" si="25"/>
        <v>854000000</v>
      </c>
      <c r="K45" s="1">
        <f t="shared" si="25"/>
        <v>0</v>
      </c>
      <c r="L45" s="1">
        <f t="shared" si="25"/>
        <v>854000000</v>
      </c>
    </row>
    <row r="46" spans="2:12" ht="47.25" x14ac:dyDescent="0.25">
      <c r="B46" s="7" t="s">
        <v>73</v>
      </c>
      <c r="C46" s="7" t="s">
        <v>74</v>
      </c>
      <c r="D46" s="3">
        <v>821000000</v>
      </c>
      <c r="E46" s="3"/>
      <c r="F46" s="3">
        <v>821000000</v>
      </c>
      <c r="G46" s="3"/>
      <c r="H46" s="3">
        <f>F46+G46</f>
        <v>821000000</v>
      </c>
      <c r="I46" s="3"/>
      <c r="J46" s="3">
        <f>H46+I46</f>
        <v>821000000</v>
      </c>
      <c r="K46" s="3"/>
      <c r="L46" s="3">
        <f>J46+K46</f>
        <v>821000000</v>
      </c>
    </row>
    <row r="47" spans="2:12" ht="66" customHeight="1" x14ac:dyDescent="0.25">
      <c r="B47" s="7" t="s">
        <v>42</v>
      </c>
      <c r="C47" s="7" t="s">
        <v>43</v>
      </c>
      <c r="D47" s="3">
        <v>33000000</v>
      </c>
      <c r="E47" s="3"/>
      <c r="F47" s="3">
        <v>33000000</v>
      </c>
      <c r="G47" s="3"/>
      <c r="H47" s="3">
        <f>F47+G47</f>
        <v>33000000</v>
      </c>
      <c r="I47" s="3"/>
      <c r="J47" s="3">
        <f>H47+I47</f>
        <v>33000000</v>
      </c>
      <c r="K47" s="3"/>
      <c r="L47" s="3">
        <f>J47+K47</f>
        <v>33000000</v>
      </c>
    </row>
    <row r="48" spans="2:12" ht="19.5" customHeight="1" x14ac:dyDescent="0.25">
      <c r="B48" s="19" t="s">
        <v>44</v>
      </c>
      <c r="C48" s="19" t="s">
        <v>45</v>
      </c>
      <c r="D48" s="1">
        <f>D49</f>
        <v>2000000</v>
      </c>
      <c r="E48" s="1">
        <f>E49</f>
        <v>0</v>
      </c>
      <c r="F48" s="1">
        <v>2000000</v>
      </c>
      <c r="G48" s="1">
        <f t="shared" ref="G48:L48" si="26">G49</f>
        <v>0</v>
      </c>
      <c r="H48" s="1">
        <f t="shared" si="26"/>
        <v>2000000</v>
      </c>
      <c r="I48" s="1">
        <f t="shared" si="26"/>
        <v>0</v>
      </c>
      <c r="J48" s="1">
        <f t="shared" si="26"/>
        <v>2000000</v>
      </c>
      <c r="K48" s="1">
        <f t="shared" si="26"/>
        <v>0</v>
      </c>
      <c r="L48" s="1">
        <f t="shared" si="26"/>
        <v>2000000</v>
      </c>
    </row>
    <row r="49" spans="1:13" ht="31.5" x14ac:dyDescent="0.25">
      <c r="B49" s="7" t="s">
        <v>46</v>
      </c>
      <c r="C49" s="7" t="s">
        <v>47</v>
      </c>
      <c r="D49" s="3">
        <v>2000000</v>
      </c>
      <c r="E49" s="3"/>
      <c r="F49" s="3">
        <v>2000000</v>
      </c>
      <c r="G49" s="3"/>
      <c r="H49" s="3">
        <f>F49+G49</f>
        <v>2000000</v>
      </c>
      <c r="I49" s="3"/>
      <c r="J49" s="3">
        <f>H49+I49</f>
        <v>2000000</v>
      </c>
      <c r="K49" s="3"/>
      <c r="L49" s="3">
        <f>J49+K49</f>
        <v>2000000</v>
      </c>
    </row>
    <row r="50" spans="1:13" ht="18" customHeight="1" x14ac:dyDescent="0.25">
      <c r="A50" s="22"/>
      <c r="B50" s="19" t="s">
        <v>75</v>
      </c>
      <c r="C50" s="19" t="s">
        <v>76</v>
      </c>
      <c r="D50" s="2">
        <f>SUM(D51,D122)</f>
        <v>4957276032</v>
      </c>
      <c r="E50" s="2">
        <f>SUM(E51,E122)</f>
        <v>-655170000</v>
      </c>
      <c r="F50" s="2">
        <v>4302106032</v>
      </c>
      <c r="G50" s="2">
        <f t="shared" ref="G50:L50" si="27">SUM(G51,G122)</f>
        <v>1393727907</v>
      </c>
      <c r="H50" s="2">
        <f t="shared" si="27"/>
        <v>5695833939</v>
      </c>
      <c r="I50" s="2">
        <f t="shared" si="27"/>
        <v>706182020</v>
      </c>
      <c r="J50" s="2">
        <f t="shared" si="27"/>
        <v>6402015959</v>
      </c>
      <c r="K50" s="2">
        <f t="shared" si="27"/>
        <v>0</v>
      </c>
      <c r="L50" s="2">
        <f t="shared" si="27"/>
        <v>6402015959</v>
      </c>
      <c r="M50" s="23"/>
    </row>
    <row r="51" spans="1:13" ht="33.75" customHeight="1" x14ac:dyDescent="0.25">
      <c r="A51" s="22"/>
      <c r="B51" s="19" t="s">
        <v>77</v>
      </c>
      <c r="C51" s="19" t="s">
        <v>78</v>
      </c>
      <c r="D51" s="1">
        <f>SUM(D52,D54,D86,D103)</f>
        <v>4369699580</v>
      </c>
      <c r="E51" s="1">
        <f>SUM(E52,E54,E86,E103)</f>
        <v>-655170000</v>
      </c>
      <c r="F51" s="2">
        <v>3714529580</v>
      </c>
      <c r="G51" s="1">
        <f t="shared" ref="G51:L51" si="28">SUM(G52,G54,G86,G103)</f>
        <v>1055784261</v>
      </c>
      <c r="H51" s="1">
        <f t="shared" si="28"/>
        <v>4770313841</v>
      </c>
      <c r="I51" s="1">
        <f t="shared" si="28"/>
        <v>748289472</v>
      </c>
      <c r="J51" s="1">
        <f t="shared" si="28"/>
        <v>5518603313</v>
      </c>
      <c r="K51" s="1">
        <f t="shared" si="28"/>
        <v>0</v>
      </c>
      <c r="L51" s="1">
        <f t="shared" si="28"/>
        <v>5518603313</v>
      </c>
    </row>
    <row r="52" spans="1:13" ht="31.5" x14ac:dyDescent="0.25">
      <c r="A52" s="22"/>
      <c r="B52" s="19" t="s">
        <v>79</v>
      </c>
      <c r="C52" s="19" t="s">
        <v>80</v>
      </c>
      <c r="D52" s="2">
        <f>D53</f>
        <v>476154600</v>
      </c>
      <c r="E52" s="2">
        <f>E53</f>
        <v>0</v>
      </c>
      <c r="F52" s="2">
        <v>476154600</v>
      </c>
      <c r="G52" s="2">
        <f t="shared" ref="G52:L52" si="29">G53</f>
        <v>0</v>
      </c>
      <c r="H52" s="2">
        <f t="shared" si="29"/>
        <v>476154600</v>
      </c>
      <c r="I52" s="2">
        <f t="shared" si="29"/>
        <v>0</v>
      </c>
      <c r="J52" s="2">
        <f t="shared" si="29"/>
        <v>476154600</v>
      </c>
      <c r="K52" s="2">
        <f t="shared" si="29"/>
        <v>0</v>
      </c>
      <c r="L52" s="2">
        <f t="shared" si="29"/>
        <v>476154600</v>
      </c>
      <c r="M52" s="24"/>
    </row>
    <row r="53" spans="1:13" ht="48.75" customHeight="1" x14ac:dyDescent="0.25">
      <c r="A53" s="22"/>
      <c r="B53" s="4" t="s">
        <v>174</v>
      </c>
      <c r="C53" s="4" t="s">
        <v>175</v>
      </c>
      <c r="D53" s="20">
        <v>476154600</v>
      </c>
      <c r="E53" s="20"/>
      <c r="F53" s="20">
        <v>476154600</v>
      </c>
      <c r="G53" s="20"/>
      <c r="H53" s="20">
        <f>F53+G53</f>
        <v>476154600</v>
      </c>
      <c r="I53" s="20"/>
      <c r="J53" s="20">
        <f>H53+I53</f>
        <v>476154600</v>
      </c>
      <c r="K53" s="20"/>
      <c r="L53" s="20">
        <f>J53+K53</f>
        <v>476154600</v>
      </c>
    </row>
    <row r="54" spans="1:13" ht="47.25" x14ac:dyDescent="0.25">
      <c r="A54" s="22"/>
      <c r="B54" s="19" t="s">
        <v>81</v>
      </c>
      <c r="C54" s="19" t="s">
        <v>137</v>
      </c>
      <c r="D54" s="2">
        <f>SUM(D60:D80)</f>
        <v>235228600</v>
      </c>
      <c r="E54" s="2">
        <f>SUM(E60:E80)</f>
        <v>0</v>
      </c>
      <c r="F54" s="2">
        <v>235228600</v>
      </c>
      <c r="G54" s="2">
        <f>SUM(G56:G81)</f>
        <v>856384175</v>
      </c>
      <c r="H54" s="2">
        <f>SUM(H56:H81)</f>
        <v>1091612775</v>
      </c>
      <c r="I54" s="2">
        <f>SUM(I55:I85)</f>
        <v>474077660</v>
      </c>
      <c r="J54" s="2">
        <f>SUM(J55:J85)</f>
        <v>1565690435</v>
      </c>
      <c r="K54" s="2">
        <f>SUM(K55:K85)</f>
        <v>0</v>
      </c>
      <c r="L54" s="2">
        <f>SUM(L55:L85)</f>
        <v>1565690435</v>
      </c>
    </row>
    <row r="55" spans="1:13" ht="113.25" customHeight="1" x14ac:dyDescent="0.25">
      <c r="A55" s="22"/>
      <c r="B55" s="4" t="s">
        <v>236</v>
      </c>
      <c r="C55" s="37" t="s">
        <v>237</v>
      </c>
      <c r="D55" s="2"/>
      <c r="E55" s="2"/>
      <c r="F55" s="2"/>
      <c r="G55" s="2"/>
      <c r="H55" s="2"/>
      <c r="I55" s="26">
        <v>757800</v>
      </c>
      <c r="J55" s="5">
        <f t="shared" ref="J55:J59" si="30">H55+I55</f>
        <v>757800</v>
      </c>
      <c r="K55" s="26"/>
      <c r="L55" s="5">
        <f t="shared" ref="L55:L59" si="31">J55+K55</f>
        <v>757800</v>
      </c>
    </row>
    <row r="56" spans="1:13" ht="48.75" customHeight="1" x14ac:dyDescent="0.25">
      <c r="A56" s="22"/>
      <c r="B56" s="4" t="s">
        <v>192</v>
      </c>
      <c r="C56" s="4" t="s">
        <v>194</v>
      </c>
      <c r="D56" s="2"/>
      <c r="E56" s="2"/>
      <c r="F56" s="2"/>
      <c r="G56" s="31">
        <v>25108700</v>
      </c>
      <c r="H56" s="5">
        <f t="shared" ref="H56:H57" si="32">F56+G56</f>
        <v>25108700</v>
      </c>
      <c r="I56" s="5">
        <f>39577800+15210900-10888500+738060</f>
        <v>44638260</v>
      </c>
      <c r="J56" s="5">
        <f t="shared" si="30"/>
        <v>69746960</v>
      </c>
      <c r="K56" s="5"/>
      <c r="L56" s="5">
        <f t="shared" si="31"/>
        <v>69746960</v>
      </c>
    </row>
    <row r="57" spans="1:13" ht="33" customHeight="1" x14ac:dyDescent="0.25">
      <c r="A57" s="22"/>
      <c r="B57" s="4" t="s">
        <v>193</v>
      </c>
      <c r="C57" s="4" t="s">
        <v>195</v>
      </c>
      <c r="D57" s="2"/>
      <c r="E57" s="2"/>
      <c r="F57" s="2"/>
      <c r="G57" s="31">
        <v>1400000</v>
      </c>
      <c r="H57" s="5">
        <f t="shared" si="32"/>
        <v>1400000</v>
      </c>
      <c r="I57" s="5"/>
      <c r="J57" s="5">
        <f t="shared" si="30"/>
        <v>1400000</v>
      </c>
      <c r="K57" s="5"/>
      <c r="L57" s="5">
        <f t="shared" si="31"/>
        <v>1400000</v>
      </c>
    </row>
    <row r="58" spans="1:13" ht="67.5" customHeight="1" x14ac:dyDescent="0.25">
      <c r="A58" s="22"/>
      <c r="B58" s="4" t="s">
        <v>213</v>
      </c>
      <c r="C58" s="4" t="s">
        <v>214</v>
      </c>
      <c r="D58" s="2"/>
      <c r="E58" s="2"/>
      <c r="F58" s="2"/>
      <c r="G58" s="31"/>
      <c r="H58" s="5"/>
      <c r="I58" s="5">
        <v>8990000</v>
      </c>
      <c r="J58" s="5">
        <f t="shared" si="30"/>
        <v>8990000</v>
      </c>
      <c r="K58" s="5"/>
      <c r="L58" s="5">
        <f t="shared" si="31"/>
        <v>8990000</v>
      </c>
    </row>
    <row r="59" spans="1:13" ht="72" customHeight="1" x14ac:dyDescent="0.25">
      <c r="A59" s="22"/>
      <c r="B59" s="4" t="s">
        <v>215</v>
      </c>
      <c r="C59" s="4" t="s">
        <v>216</v>
      </c>
      <c r="D59" s="2"/>
      <c r="E59" s="2"/>
      <c r="F59" s="2"/>
      <c r="G59" s="31"/>
      <c r="H59" s="5"/>
      <c r="I59" s="5">
        <v>54923000</v>
      </c>
      <c r="J59" s="5">
        <f t="shared" si="30"/>
        <v>54923000</v>
      </c>
      <c r="K59" s="5"/>
      <c r="L59" s="5">
        <f t="shared" si="31"/>
        <v>54923000</v>
      </c>
    </row>
    <row r="60" spans="1:13" ht="52.5" customHeight="1" x14ac:dyDescent="0.25">
      <c r="A60" s="22"/>
      <c r="B60" s="4" t="s">
        <v>104</v>
      </c>
      <c r="C60" s="4" t="s">
        <v>128</v>
      </c>
      <c r="D60" s="5">
        <v>9598700</v>
      </c>
      <c r="E60" s="5"/>
      <c r="F60" s="5">
        <v>9598700</v>
      </c>
      <c r="G60" s="5"/>
      <c r="H60" s="5">
        <f>F60+G60</f>
        <v>9598700</v>
      </c>
      <c r="I60" s="5"/>
      <c r="J60" s="5">
        <f>H60+I60</f>
        <v>9598700</v>
      </c>
      <c r="K60" s="5"/>
      <c r="L60" s="5">
        <f>J60+K60</f>
        <v>9598700</v>
      </c>
    </row>
    <row r="61" spans="1:13" ht="117" customHeight="1" x14ac:dyDescent="0.25">
      <c r="A61" s="22"/>
      <c r="B61" s="4" t="s">
        <v>234</v>
      </c>
      <c r="C61" s="4" t="s">
        <v>235</v>
      </c>
      <c r="D61" s="5"/>
      <c r="E61" s="5"/>
      <c r="F61" s="5"/>
      <c r="G61" s="5"/>
      <c r="H61" s="5"/>
      <c r="I61" s="5">
        <v>23000000</v>
      </c>
      <c r="J61" s="5">
        <f>H61+I61</f>
        <v>23000000</v>
      </c>
      <c r="K61" s="5"/>
      <c r="L61" s="5">
        <f>J61+K61</f>
        <v>23000000</v>
      </c>
    </row>
    <row r="62" spans="1:13" ht="0.75" hidden="1" customHeight="1" x14ac:dyDescent="0.25">
      <c r="A62" s="22"/>
      <c r="B62" s="4" t="s">
        <v>167</v>
      </c>
      <c r="C62" s="4" t="s">
        <v>168</v>
      </c>
      <c r="D62" s="5">
        <v>2931000</v>
      </c>
      <c r="E62" s="5"/>
      <c r="F62" s="5">
        <v>2931000</v>
      </c>
      <c r="G62" s="5"/>
      <c r="H62" s="5">
        <f t="shared" ref="H62:H81" si="33">F62+G62</f>
        <v>2931000</v>
      </c>
      <c r="I62" s="5">
        <v>-2931000</v>
      </c>
      <c r="J62" s="5">
        <f t="shared" ref="J62:J85" si="34">H62+I62</f>
        <v>0</v>
      </c>
      <c r="K62" s="5"/>
      <c r="L62" s="5">
        <f t="shared" ref="L62:L85" si="35">J62+K62</f>
        <v>0</v>
      </c>
    </row>
    <row r="63" spans="1:13" ht="82.5" customHeight="1" x14ac:dyDescent="0.25">
      <c r="A63" s="22"/>
      <c r="B63" s="4" t="s">
        <v>196</v>
      </c>
      <c r="C63" s="4" t="s">
        <v>197</v>
      </c>
      <c r="D63" s="5"/>
      <c r="E63" s="5"/>
      <c r="F63" s="5"/>
      <c r="G63" s="31">
        <v>6646975</v>
      </c>
      <c r="H63" s="5">
        <f t="shared" si="33"/>
        <v>6646975</v>
      </c>
      <c r="I63" s="5"/>
      <c r="J63" s="5">
        <f t="shared" si="34"/>
        <v>6646975</v>
      </c>
      <c r="K63" s="5"/>
      <c r="L63" s="5">
        <f t="shared" si="35"/>
        <v>6646975</v>
      </c>
    </row>
    <row r="64" spans="1:13" ht="81.75" customHeight="1" x14ac:dyDescent="0.25">
      <c r="A64" s="22"/>
      <c r="B64" s="4" t="s">
        <v>198</v>
      </c>
      <c r="C64" s="4" t="s">
        <v>199</v>
      </c>
      <c r="D64" s="5"/>
      <c r="E64" s="5"/>
      <c r="F64" s="5"/>
      <c r="G64" s="31">
        <v>166340600</v>
      </c>
      <c r="H64" s="5">
        <f t="shared" si="33"/>
        <v>166340600</v>
      </c>
      <c r="I64" s="5"/>
      <c r="J64" s="5">
        <f t="shared" si="34"/>
        <v>166340600</v>
      </c>
      <c r="K64" s="5"/>
      <c r="L64" s="5">
        <f t="shared" si="35"/>
        <v>166340600</v>
      </c>
    </row>
    <row r="65" spans="1:12" ht="97.5" customHeight="1" x14ac:dyDescent="0.25">
      <c r="A65" s="22"/>
      <c r="B65" s="4" t="s">
        <v>110</v>
      </c>
      <c r="C65" s="6" t="s">
        <v>136</v>
      </c>
      <c r="D65" s="5">
        <v>34931000</v>
      </c>
      <c r="E65" s="5"/>
      <c r="F65" s="5">
        <v>34931000</v>
      </c>
      <c r="G65" s="5"/>
      <c r="H65" s="5">
        <f t="shared" si="33"/>
        <v>34931000</v>
      </c>
      <c r="I65" s="5"/>
      <c r="J65" s="5">
        <f t="shared" si="34"/>
        <v>34931000</v>
      </c>
      <c r="K65" s="5"/>
      <c r="L65" s="5">
        <f t="shared" si="35"/>
        <v>34931000</v>
      </c>
    </row>
    <row r="66" spans="1:12" ht="54" customHeight="1" x14ac:dyDescent="0.25">
      <c r="A66" s="22"/>
      <c r="B66" s="4" t="s">
        <v>138</v>
      </c>
      <c r="C66" s="6" t="s">
        <v>139</v>
      </c>
      <c r="D66" s="5">
        <v>4371100</v>
      </c>
      <c r="E66" s="5"/>
      <c r="F66" s="5">
        <v>4371100</v>
      </c>
      <c r="G66" s="5"/>
      <c r="H66" s="5">
        <f t="shared" si="33"/>
        <v>4371100</v>
      </c>
      <c r="I66" s="5">
        <v>1423600</v>
      </c>
      <c r="J66" s="5">
        <f t="shared" si="34"/>
        <v>5794700</v>
      </c>
      <c r="K66" s="5"/>
      <c r="L66" s="5">
        <f t="shared" si="35"/>
        <v>5794700</v>
      </c>
    </row>
    <row r="67" spans="1:12" ht="85.5" customHeight="1" x14ac:dyDescent="0.25">
      <c r="A67" s="22"/>
      <c r="B67" s="4" t="s">
        <v>190</v>
      </c>
      <c r="C67" s="6" t="s">
        <v>191</v>
      </c>
      <c r="D67" s="5"/>
      <c r="E67" s="5"/>
      <c r="F67" s="5"/>
      <c r="G67" s="31">
        <v>27582800</v>
      </c>
      <c r="H67" s="5">
        <f t="shared" si="33"/>
        <v>27582800</v>
      </c>
      <c r="I67" s="5"/>
      <c r="J67" s="5">
        <f t="shared" si="34"/>
        <v>27582800</v>
      </c>
      <c r="K67" s="5"/>
      <c r="L67" s="5">
        <f t="shared" si="35"/>
        <v>27582800</v>
      </c>
    </row>
    <row r="68" spans="1:12" ht="102.75" customHeight="1" x14ac:dyDescent="0.25">
      <c r="A68" s="22"/>
      <c r="B68" s="4" t="s">
        <v>210</v>
      </c>
      <c r="C68" s="6" t="s">
        <v>180</v>
      </c>
      <c r="D68" s="5"/>
      <c r="E68" s="5"/>
      <c r="F68" s="5"/>
      <c r="G68" s="31">
        <v>31091500</v>
      </c>
      <c r="H68" s="5">
        <f t="shared" si="33"/>
        <v>31091500</v>
      </c>
      <c r="I68" s="5"/>
      <c r="J68" s="5">
        <f t="shared" si="34"/>
        <v>31091500</v>
      </c>
      <c r="K68" s="5"/>
      <c r="L68" s="5">
        <f t="shared" si="35"/>
        <v>31091500</v>
      </c>
    </row>
    <row r="69" spans="1:12" ht="101.25" customHeight="1" x14ac:dyDescent="0.25">
      <c r="A69" s="22"/>
      <c r="B69" s="4" t="s">
        <v>179</v>
      </c>
      <c r="C69" s="6" t="s">
        <v>181</v>
      </c>
      <c r="D69" s="5"/>
      <c r="E69" s="5"/>
      <c r="F69" s="5"/>
      <c r="G69" s="31">
        <v>5700000</v>
      </c>
      <c r="H69" s="5">
        <f t="shared" si="33"/>
        <v>5700000</v>
      </c>
      <c r="I69" s="5"/>
      <c r="J69" s="5">
        <f t="shared" si="34"/>
        <v>5700000</v>
      </c>
      <c r="K69" s="5"/>
      <c r="L69" s="5">
        <f t="shared" si="35"/>
        <v>5700000</v>
      </c>
    </row>
    <row r="70" spans="1:12" ht="69.75" customHeight="1" x14ac:dyDescent="0.25">
      <c r="A70" s="22"/>
      <c r="B70" s="4" t="s">
        <v>130</v>
      </c>
      <c r="C70" s="6" t="s">
        <v>132</v>
      </c>
      <c r="D70" s="5">
        <v>52182200</v>
      </c>
      <c r="E70" s="5"/>
      <c r="F70" s="5">
        <v>52182200</v>
      </c>
      <c r="G70" s="5"/>
      <c r="H70" s="5">
        <f t="shared" si="33"/>
        <v>52182200</v>
      </c>
      <c r="I70" s="5">
        <v>30125100</v>
      </c>
      <c r="J70" s="5">
        <f t="shared" si="34"/>
        <v>82307300</v>
      </c>
      <c r="K70" s="5"/>
      <c r="L70" s="5">
        <f t="shared" si="35"/>
        <v>82307300</v>
      </c>
    </row>
    <row r="71" spans="1:12" ht="59.25" customHeight="1" x14ac:dyDescent="0.25">
      <c r="A71" s="22"/>
      <c r="B71" s="4" t="s">
        <v>131</v>
      </c>
      <c r="C71" s="6" t="s">
        <v>133</v>
      </c>
      <c r="D71" s="5">
        <v>53444000</v>
      </c>
      <c r="E71" s="5"/>
      <c r="F71" s="5">
        <v>53444000</v>
      </c>
      <c r="G71" s="5"/>
      <c r="H71" s="5">
        <f t="shared" si="33"/>
        <v>53444000</v>
      </c>
      <c r="I71" s="5"/>
      <c r="J71" s="5">
        <f t="shared" si="34"/>
        <v>53444000</v>
      </c>
      <c r="K71" s="5"/>
      <c r="L71" s="5">
        <f t="shared" si="35"/>
        <v>53444000</v>
      </c>
    </row>
    <row r="72" spans="1:12" ht="63" x14ac:dyDescent="0.25">
      <c r="A72" s="22"/>
      <c r="B72" s="4" t="s">
        <v>140</v>
      </c>
      <c r="C72" s="6" t="s">
        <v>141</v>
      </c>
      <c r="D72" s="5">
        <v>38281800</v>
      </c>
      <c r="E72" s="5"/>
      <c r="F72" s="5">
        <v>38281800</v>
      </c>
      <c r="G72" s="5"/>
      <c r="H72" s="5">
        <f t="shared" si="33"/>
        <v>38281800</v>
      </c>
      <c r="I72" s="5"/>
      <c r="J72" s="5">
        <f t="shared" si="34"/>
        <v>38281800</v>
      </c>
      <c r="K72" s="5"/>
      <c r="L72" s="5">
        <f t="shared" si="35"/>
        <v>38281800</v>
      </c>
    </row>
    <row r="73" spans="1:12" ht="84.75" customHeight="1" x14ac:dyDescent="0.25">
      <c r="A73" s="22"/>
      <c r="B73" s="4" t="s">
        <v>182</v>
      </c>
      <c r="C73" s="6" t="s">
        <v>186</v>
      </c>
      <c r="D73" s="5"/>
      <c r="E73" s="5"/>
      <c r="F73" s="5"/>
      <c r="G73" s="31">
        <v>135454100</v>
      </c>
      <c r="H73" s="5">
        <f t="shared" si="33"/>
        <v>135454100</v>
      </c>
      <c r="I73" s="5"/>
      <c r="J73" s="5">
        <f t="shared" si="34"/>
        <v>135454100</v>
      </c>
      <c r="K73" s="5"/>
      <c r="L73" s="5">
        <f t="shared" si="35"/>
        <v>135454100</v>
      </c>
    </row>
    <row r="74" spans="1:12" ht="100.5" customHeight="1" x14ac:dyDescent="0.25">
      <c r="A74" s="22"/>
      <c r="B74" s="4" t="s">
        <v>183</v>
      </c>
      <c r="C74" s="6" t="s">
        <v>187</v>
      </c>
      <c r="D74" s="5"/>
      <c r="E74" s="5"/>
      <c r="F74" s="5"/>
      <c r="G74" s="31">
        <v>354504800</v>
      </c>
      <c r="H74" s="5">
        <f t="shared" si="33"/>
        <v>354504800</v>
      </c>
      <c r="I74" s="5"/>
      <c r="J74" s="5">
        <f t="shared" si="34"/>
        <v>354504800</v>
      </c>
      <c r="K74" s="5"/>
      <c r="L74" s="5">
        <f t="shared" si="35"/>
        <v>354504800</v>
      </c>
    </row>
    <row r="75" spans="1:12" ht="102.75" customHeight="1" x14ac:dyDescent="0.25">
      <c r="A75" s="22"/>
      <c r="B75" s="4" t="s">
        <v>184</v>
      </c>
      <c r="C75" s="6" t="s">
        <v>188</v>
      </c>
      <c r="D75" s="5"/>
      <c r="E75" s="5"/>
      <c r="F75" s="5"/>
      <c r="G75" s="31">
        <v>5765600</v>
      </c>
      <c r="H75" s="5">
        <f t="shared" si="33"/>
        <v>5765600</v>
      </c>
      <c r="I75" s="5"/>
      <c r="J75" s="5">
        <f t="shared" si="34"/>
        <v>5765600</v>
      </c>
      <c r="K75" s="5"/>
      <c r="L75" s="5">
        <f t="shared" si="35"/>
        <v>5765600</v>
      </c>
    </row>
    <row r="76" spans="1:12" ht="38.25" customHeight="1" x14ac:dyDescent="0.25">
      <c r="A76" s="22"/>
      <c r="B76" s="4" t="s">
        <v>217</v>
      </c>
      <c r="C76" s="6" t="s">
        <v>240</v>
      </c>
      <c r="D76" s="5"/>
      <c r="E76" s="5"/>
      <c r="F76" s="5"/>
      <c r="G76" s="31"/>
      <c r="H76" s="5"/>
      <c r="I76" s="5">
        <v>7000000</v>
      </c>
      <c r="J76" s="5">
        <f t="shared" si="34"/>
        <v>7000000</v>
      </c>
      <c r="K76" s="5"/>
      <c r="L76" s="5">
        <f t="shared" si="35"/>
        <v>7000000</v>
      </c>
    </row>
    <row r="77" spans="1:12" ht="55.5" customHeight="1" x14ac:dyDescent="0.25">
      <c r="A77" s="22"/>
      <c r="B77" s="4" t="s">
        <v>218</v>
      </c>
      <c r="C77" s="6" t="s">
        <v>219</v>
      </c>
      <c r="D77" s="5"/>
      <c r="E77" s="5"/>
      <c r="F77" s="5"/>
      <c r="G77" s="31"/>
      <c r="H77" s="5"/>
      <c r="I77" s="5">
        <v>5166000</v>
      </c>
      <c r="J77" s="5">
        <f t="shared" si="34"/>
        <v>5166000</v>
      </c>
      <c r="K77" s="5"/>
      <c r="L77" s="5">
        <f t="shared" si="35"/>
        <v>5166000</v>
      </c>
    </row>
    <row r="78" spans="1:12" ht="78.75" x14ac:dyDescent="0.25">
      <c r="A78" s="22"/>
      <c r="B78" s="4" t="s">
        <v>185</v>
      </c>
      <c r="C78" s="6" t="s">
        <v>189</v>
      </c>
      <c r="D78" s="5"/>
      <c r="E78" s="5"/>
      <c r="F78" s="5"/>
      <c r="G78" s="31">
        <v>3681100</v>
      </c>
      <c r="H78" s="5">
        <f t="shared" si="33"/>
        <v>3681100</v>
      </c>
      <c r="I78" s="5"/>
      <c r="J78" s="5">
        <f t="shared" si="34"/>
        <v>3681100</v>
      </c>
      <c r="K78" s="5"/>
      <c r="L78" s="5">
        <f t="shared" si="35"/>
        <v>3681100</v>
      </c>
    </row>
    <row r="79" spans="1:12" ht="49.5" customHeight="1" x14ac:dyDescent="0.25">
      <c r="A79" s="22"/>
      <c r="B79" s="4" t="s">
        <v>207</v>
      </c>
      <c r="C79" s="6" t="s">
        <v>208</v>
      </c>
      <c r="D79" s="5"/>
      <c r="E79" s="5"/>
      <c r="F79" s="5"/>
      <c r="G79" s="31">
        <v>93088700</v>
      </c>
      <c r="H79" s="5">
        <f t="shared" si="33"/>
        <v>93088700</v>
      </c>
      <c r="I79" s="5">
        <v>185353400</v>
      </c>
      <c r="J79" s="5">
        <f t="shared" si="34"/>
        <v>278442100</v>
      </c>
      <c r="K79" s="5"/>
      <c r="L79" s="5">
        <f t="shared" si="35"/>
        <v>278442100</v>
      </c>
    </row>
    <row r="80" spans="1:12" ht="66" customHeight="1" x14ac:dyDescent="0.25">
      <c r="A80" s="22"/>
      <c r="B80" s="4" t="s">
        <v>142</v>
      </c>
      <c r="C80" s="6" t="s">
        <v>143</v>
      </c>
      <c r="D80" s="5">
        <v>39488800</v>
      </c>
      <c r="E80" s="5"/>
      <c r="F80" s="5">
        <v>39488800</v>
      </c>
      <c r="G80" s="5"/>
      <c r="H80" s="5">
        <f t="shared" si="33"/>
        <v>39488800</v>
      </c>
      <c r="I80" s="5">
        <v>-3203000</v>
      </c>
      <c r="J80" s="5">
        <f t="shared" si="34"/>
        <v>36285800</v>
      </c>
      <c r="K80" s="5"/>
      <c r="L80" s="5">
        <f t="shared" si="35"/>
        <v>36285800</v>
      </c>
    </row>
    <row r="81" spans="1:12" ht="71.25" customHeight="1" x14ac:dyDescent="0.25">
      <c r="A81" s="22"/>
      <c r="B81" s="4" t="s">
        <v>200</v>
      </c>
      <c r="C81" s="6" t="s">
        <v>201</v>
      </c>
      <c r="D81" s="5"/>
      <c r="E81" s="5"/>
      <c r="F81" s="5"/>
      <c r="G81" s="31">
        <f>16000+3300</f>
        <v>19300</v>
      </c>
      <c r="H81" s="5">
        <f t="shared" si="33"/>
        <v>19300</v>
      </c>
      <c r="I81" s="5">
        <f>13000+6200</f>
        <v>19200</v>
      </c>
      <c r="J81" s="5">
        <f t="shared" si="34"/>
        <v>38500</v>
      </c>
      <c r="K81" s="5"/>
      <c r="L81" s="5">
        <f t="shared" si="35"/>
        <v>38500</v>
      </c>
    </row>
    <row r="82" spans="1:12" ht="83.25" customHeight="1" x14ac:dyDescent="0.25">
      <c r="A82" s="22"/>
      <c r="B82" s="4" t="s">
        <v>221</v>
      </c>
      <c r="C82" s="6" t="s">
        <v>222</v>
      </c>
      <c r="D82" s="5"/>
      <c r="E82" s="5"/>
      <c r="F82" s="5"/>
      <c r="G82" s="31"/>
      <c r="H82" s="5"/>
      <c r="I82" s="5">
        <v>21881400</v>
      </c>
      <c r="J82" s="5">
        <f t="shared" si="34"/>
        <v>21881400</v>
      </c>
      <c r="K82" s="5"/>
      <c r="L82" s="5">
        <f t="shared" si="35"/>
        <v>21881400</v>
      </c>
    </row>
    <row r="83" spans="1:12" ht="53.25" customHeight="1" x14ac:dyDescent="0.25">
      <c r="A83" s="22"/>
      <c r="B83" s="4" t="s">
        <v>238</v>
      </c>
      <c r="C83" s="6" t="s">
        <v>239</v>
      </c>
      <c r="D83" s="5"/>
      <c r="E83" s="5"/>
      <c r="F83" s="5"/>
      <c r="G83" s="31"/>
      <c r="H83" s="5"/>
      <c r="I83" s="5">
        <v>4200000</v>
      </c>
      <c r="J83" s="5">
        <f t="shared" si="34"/>
        <v>4200000</v>
      </c>
      <c r="K83" s="5"/>
      <c r="L83" s="5">
        <f t="shared" si="35"/>
        <v>4200000</v>
      </c>
    </row>
    <row r="84" spans="1:12" ht="85.5" customHeight="1" x14ac:dyDescent="0.25">
      <c r="A84" s="22"/>
      <c r="B84" s="4" t="s">
        <v>223</v>
      </c>
      <c r="C84" s="6" t="s">
        <v>224</v>
      </c>
      <c r="D84" s="5"/>
      <c r="E84" s="5"/>
      <c r="F84" s="5"/>
      <c r="G84" s="31"/>
      <c r="H84" s="5"/>
      <c r="I84" s="5">
        <v>2100100</v>
      </c>
      <c r="J84" s="5">
        <f t="shared" si="34"/>
        <v>2100100</v>
      </c>
      <c r="K84" s="5"/>
      <c r="L84" s="5">
        <f t="shared" si="35"/>
        <v>2100100</v>
      </c>
    </row>
    <row r="85" spans="1:12" ht="98.25" customHeight="1" x14ac:dyDescent="0.25">
      <c r="A85" s="22"/>
      <c r="B85" s="4" t="s">
        <v>225</v>
      </c>
      <c r="C85" s="6" t="s">
        <v>226</v>
      </c>
      <c r="D85" s="5"/>
      <c r="E85" s="5"/>
      <c r="F85" s="5"/>
      <c r="G85" s="31"/>
      <c r="H85" s="5"/>
      <c r="I85" s="5">
        <v>90633800</v>
      </c>
      <c r="J85" s="5">
        <f t="shared" si="34"/>
        <v>90633800</v>
      </c>
      <c r="K85" s="5"/>
      <c r="L85" s="5">
        <f t="shared" si="35"/>
        <v>90633800</v>
      </c>
    </row>
    <row r="86" spans="1:12" ht="31.5" x14ac:dyDescent="0.25">
      <c r="A86" s="22"/>
      <c r="B86" s="19" t="s">
        <v>82</v>
      </c>
      <c r="C86" s="19" t="s">
        <v>83</v>
      </c>
      <c r="D86" s="1">
        <f>SUM(D87:D102)</f>
        <v>2575122000</v>
      </c>
      <c r="E86" s="1">
        <f>SUM(E87:E102)</f>
        <v>2138800</v>
      </c>
      <c r="F86" s="1">
        <v>2577260800</v>
      </c>
      <c r="G86" s="1">
        <f t="shared" ref="G86:L86" si="36">SUM(G87:G102)</f>
        <v>185264086</v>
      </c>
      <c r="H86" s="1">
        <f t="shared" si="36"/>
        <v>2762524886</v>
      </c>
      <c r="I86" s="1">
        <f t="shared" si="36"/>
        <v>-264876000</v>
      </c>
      <c r="J86" s="1">
        <f t="shared" si="36"/>
        <v>2497648886</v>
      </c>
      <c r="K86" s="1">
        <f t="shared" si="36"/>
        <v>0</v>
      </c>
      <c r="L86" s="1">
        <f t="shared" si="36"/>
        <v>2497648886</v>
      </c>
    </row>
    <row r="87" spans="1:12" ht="47.25" x14ac:dyDescent="0.25">
      <c r="A87" s="22"/>
      <c r="B87" s="4" t="s">
        <v>84</v>
      </c>
      <c r="C87" s="4" t="s">
        <v>85</v>
      </c>
      <c r="D87" s="5">
        <v>1228513700</v>
      </c>
      <c r="E87" s="31">
        <v>1068000</v>
      </c>
      <c r="F87" s="5">
        <v>1229581700</v>
      </c>
      <c r="G87" s="5"/>
      <c r="H87" s="5">
        <f>F87+G87</f>
        <v>1229581700</v>
      </c>
      <c r="I87" s="5">
        <v>-220446900</v>
      </c>
      <c r="J87" s="5">
        <f>H87+I87</f>
        <v>1009134800</v>
      </c>
      <c r="K87" s="5"/>
      <c r="L87" s="5">
        <f>J87+K87</f>
        <v>1009134800</v>
      </c>
    </row>
    <row r="88" spans="1:12" ht="100.5" customHeight="1" x14ac:dyDescent="0.25">
      <c r="A88" s="22"/>
      <c r="B88" s="4" t="s">
        <v>86</v>
      </c>
      <c r="C88" s="4" t="s">
        <v>120</v>
      </c>
      <c r="D88" s="25">
        <v>99929500</v>
      </c>
      <c r="E88" s="25"/>
      <c r="F88" s="5">
        <v>99929500</v>
      </c>
      <c r="G88" s="33">
        <v>1220686</v>
      </c>
      <c r="H88" s="5">
        <f t="shared" ref="H88:H102" si="37">F88+G88</f>
        <v>101150186</v>
      </c>
      <c r="I88" s="25"/>
      <c r="J88" s="5">
        <f t="shared" ref="J88:J102" si="38">H88+I88</f>
        <v>101150186</v>
      </c>
      <c r="K88" s="25"/>
      <c r="L88" s="5">
        <f t="shared" ref="L88:L102" si="39">J88+K88</f>
        <v>101150186</v>
      </c>
    </row>
    <row r="89" spans="1:12" ht="81" customHeight="1" x14ac:dyDescent="0.25">
      <c r="A89" s="22"/>
      <c r="B89" s="4" t="s">
        <v>87</v>
      </c>
      <c r="C89" s="4" t="s">
        <v>121</v>
      </c>
      <c r="D89" s="5">
        <v>177400</v>
      </c>
      <c r="E89" s="5"/>
      <c r="F89" s="5">
        <v>177400</v>
      </c>
      <c r="G89" s="5"/>
      <c r="H89" s="5">
        <f t="shared" si="37"/>
        <v>177400</v>
      </c>
      <c r="I89" s="5">
        <v>-63000</v>
      </c>
      <c r="J89" s="5">
        <f t="shared" si="38"/>
        <v>114400</v>
      </c>
      <c r="K89" s="5"/>
      <c r="L89" s="5">
        <f t="shared" si="39"/>
        <v>114400</v>
      </c>
    </row>
    <row r="90" spans="1:12" ht="81" customHeight="1" x14ac:dyDescent="0.25">
      <c r="A90" s="22"/>
      <c r="B90" s="4" t="s">
        <v>88</v>
      </c>
      <c r="C90" s="4" t="s">
        <v>122</v>
      </c>
      <c r="D90" s="5">
        <v>1457700</v>
      </c>
      <c r="E90" s="5"/>
      <c r="F90" s="5">
        <v>1457700</v>
      </c>
      <c r="G90" s="5"/>
      <c r="H90" s="5">
        <f t="shared" si="37"/>
        <v>1457700</v>
      </c>
      <c r="I90" s="5">
        <v>-145800</v>
      </c>
      <c r="J90" s="5">
        <f t="shared" si="38"/>
        <v>1311900</v>
      </c>
      <c r="K90" s="5"/>
      <c r="L90" s="5">
        <f t="shared" si="39"/>
        <v>1311900</v>
      </c>
    </row>
    <row r="91" spans="1:12" ht="64.5" customHeight="1" x14ac:dyDescent="0.25">
      <c r="A91" s="22"/>
      <c r="B91" s="4" t="s">
        <v>89</v>
      </c>
      <c r="C91" s="4" t="s">
        <v>90</v>
      </c>
      <c r="D91" s="5">
        <v>11025700</v>
      </c>
      <c r="E91" s="5"/>
      <c r="F91" s="5">
        <v>11025700</v>
      </c>
      <c r="G91" s="5"/>
      <c r="H91" s="5">
        <f t="shared" si="37"/>
        <v>11025700</v>
      </c>
      <c r="I91" s="5">
        <v>-1102600</v>
      </c>
      <c r="J91" s="5">
        <f t="shared" si="38"/>
        <v>9923100</v>
      </c>
      <c r="K91" s="5"/>
      <c r="L91" s="5">
        <f t="shared" si="39"/>
        <v>9923100</v>
      </c>
    </row>
    <row r="92" spans="1:12" ht="54.75" customHeight="1" x14ac:dyDescent="0.25">
      <c r="A92" s="22"/>
      <c r="B92" s="4" t="s">
        <v>91</v>
      </c>
      <c r="C92" s="38" t="s">
        <v>92</v>
      </c>
      <c r="D92" s="5">
        <v>192166900</v>
      </c>
      <c r="E92" s="5"/>
      <c r="F92" s="5">
        <v>192166900</v>
      </c>
      <c r="G92" s="5"/>
      <c r="H92" s="5">
        <f t="shared" si="37"/>
        <v>192166900</v>
      </c>
      <c r="I92" s="5">
        <v>-17455800</v>
      </c>
      <c r="J92" s="5">
        <f t="shared" si="38"/>
        <v>174711100</v>
      </c>
      <c r="K92" s="5"/>
      <c r="L92" s="5">
        <f t="shared" si="39"/>
        <v>174711100</v>
      </c>
    </row>
    <row r="93" spans="1:12" ht="54" customHeight="1" x14ac:dyDescent="0.25">
      <c r="A93" s="22"/>
      <c r="B93" s="4" t="s">
        <v>93</v>
      </c>
      <c r="C93" s="38" t="s">
        <v>94</v>
      </c>
      <c r="D93" s="5">
        <v>9745900</v>
      </c>
      <c r="E93" s="5"/>
      <c r="F93" s="5">
        <v>9745900</v>
      </c>
      <c r="G93" s="5"/>
      <c r="H93" s="5">
        <f t="shared" si="37"/>
        <v>9745900</v>
      </c>
      <c r="I93" s="5">
        <v>-974600</v>
      </c>
      <c r="J93" s="5">
        <f t="shared" si="38"/>
        <v>8771300</v>
      </c>
      <c r="K93" s="5"/>
      <c r="L93" s="5">
        <f t="shared" si="39"/>
        <v>8771300</v>
      </c>
    </row>
    <row r="94" spans="1:12" ht="69" customHeight="1" x14ac:dyDescent="0.25">
      <c r="A94" s="22"/>
      <c r="B94" s="4" t="s">
        <v>129</v>
      </c>
      <c r="C94" s="4" t="s">
        <v>95</v>
      </c>
      <c r="D94" s="5">
        <v>9923700</v>
      </c>
      <c r="E94" s="5"/>
      <c r="F94" s="5">
        <v>9923700</v>
      </c>
      <c r="G94" s="5"/>
      <c r="H94" s="5">
        <f t="shared" si="37"/>
        <v>9923700</v>
      </c>
      <c r="I94" s="5"/>
      <c r="J94" s="5">
        <f t="shared" si="38"/>
        <v>9923700</v>
      </c>
      <c r="K94" s="5"/>
      <c r="L94" s="5">
        <f t="shared" si="39"/>
        <v>9923700</v>
      </c>
    </row>
    <row r="95" spans="1:12" ht="66" customHeight="1" x14ac:dyDescent="0.25">
      <c r="A95" s="22"/>
      <c r="B95" s="4" t="s">
        <v>96</v>
      </c>
      <c r="C95" s="4" t="s">
        <v>123</v>
      </c>
      <c r="D95" s="5">
        <v>437372800</v>
      </c>
      <c r="E95" s="5"/>
      <c r="F95" s="5">
        <v>437372800</v>
      </c>
      <c r="G95" s="5"/>
      <c r="H95" s="5">
        <f t="shared" si="37"/>
        <v>437372800</v>
      </c>
      <c r="I95" s="5"/>
      <c r="J95" s="5">
        <f t="shared" si="38"/>
        <v>437372800</v>
      </c>
      <c r="K95" s="5"/>
      <c r="L95" s="5">
        <f t="shared" si="39"/>
        <v>437372800</v>
      </c>
    </row>
    <row r="96" spans="1:12" ht="110.25" x14ac:dyDescent="0.25">
      <c r="A96" s="22"/>
      <c r="B96" s="4" t="s">
        <v>97</v>
      </c>
      <c r="C96" s="4" t="s">
        <v>118</v>
      </c>
      <c r="D96" s="5">
        <v>8616200</v>
      </c>
      <c r="E96" s="5"/>
      <c r="F96" s="5">
        <v>8616200</v>
      </c>
      <c r="G96" s="5"/>
      <c r="H96" s="5">
        <f t="shared" si="37"/>
        <v>8616200</v>
      </c>
      <c r="I96" s="5"/>
      <c r="J96" s="5">
        <f t="shared" si="38"/>
        <v>8616200</v>
      </c>
      <c r="K96" s="5"/>
      <c r="L96" s="5">
        <f t="shared" si="39"/>
        <v>8616200</v>
      </c>
    </row>
    <row r="97" spans="1:12" ht="113.25" customHeight="1" x14ac:dyDescent="0.25">
      <c r="A97" s="22"/>
      <c r="B97" s="4" t="s">
        <v>202</v>
      </c>
      <c r="C97" s="35" t="s">
        <v>211</v>
      </c>
      <c r="D97" s="5"/>
      <c r="E97" s="5"/>
      <c r="F97" s="5"/>
      <c r="G97" s="31">
        <v>184043400</v>
      </c>
      <c r="H97" s="5">
        <f t="shared" si="37"/>
        <v>184043400</v>
      </c>
      <c r="I97" s="5"/>
      <c r="J97" s="5">
        <f t="shared" si="38"/>
        <v>184043400</v>
      </c>
      <c r="K97" s="5"/>
      <c r="L97" s="5">
        <f t="shared" si="39"/>
        <v>184043400</v>
      </c>
    </row>
    <row r="98" spans="1:12" ht="132.75" customHeight="1" x14ac:dyDescent="0.25">
      <c r="A98" s="22"/>
      <c r="B98" s="4" t="s">
        <v>98</v>
      </c>
      <c r="C98" s="4" t="s">
        <v>127</v>
      </c>
      <c r="D98" s="5">
        <v>93054500</v>
      </c>
      <c r="E98" s="5"/>
      <c r="F98" s="5">
        <v>93054500</v>
      </c>
      <c r="G98" s="5"/>
      <c r="H98" s="5">
        <f t="shared" si="37"/>
        <v>93054500</v>
      </c>
      <c r="I98" s="5"/>
      <c r="J98" s="5">
        <f t="shared" si="38"/>
        <v>93054500</v>
      </c>
      <c r="K98" s="5"/>
      <c r="L98" s="5">
        <f t="shared" si="39"/>
        <v>93054500</v>
      </c>
    </row>
    <row r="99" spans="1:12" ht="113.25" customHeight="1" x14ac:dyDescent="0.25">
      <c r="A99" s="22"/>
      <c r="B99" s="4" t="s">
        <v>99</v>
      </c>
      <c r="C99" s="4" t="s">
        <v>177</v>
      </c>
      <c r="D99" s="5">
        <v>43922000</v>
      </c>
      <c r="E99" s="5"/>
      <c r="F99" s="5">
        <v>43922000</v>
      </c>
      <c r="G99" s="5"/>
      <c r="H99" s="5">
        <f t="shared" si="37"/>
        <v>43922000</v>
      </c>
      <c r="I99" s="5">
        <v>-16105000</v>
      </c>
      <c r="J99" s="5">
        <f t="shared" si="38"/>
        <v>27817000</v>
      </c>
      <c r="K99" s="5"/>
      <c r="L99" s="5">
        <f t="shared" si="39"/>
        <v>27817000</v>
      </c>
    </row>
    <row r="100" spans="1:12" ht="132.75" customHeight="1" x14ac:dyDescent="0.25">
      <c r="A100" s="22"/>
      <c r="B100" s="4" t="s">
        <v>134</v>
      </c>
      <c r="C100" s="4" t="s">
        <v>160</v>
      </c>
      <c r="D100" s="26">
        <v>325477500</v>
      </c>
      <c r="E100" s="26"/>
      <c r="F100" s="5">
        <v>325477500</v>
      </c>
      <c r="G100" s="26"/>
      <c r="H100" s="5">
        <f t="shared" si="37"/>
        <v>325477500</v>
      </c>
      <c r="I100" s="26"/>
      <c r="J100" s="5">
        <f t="shared" si="38"/>
        <v>325477500</v>
      </c>
      <c r="K100" s="26"/>
      <c r="L100" s="5">
        <f t="shared" si="39"/>
        <v>325477500</v>
      </c>
    </row>
    <row r="101" spans="1:12" ht="94.5" x14ac:dyDescent="0.25">
      <c r="A101" s="22"/>
      <c r="B101" s="4" t="s">
        <v>157</v>
      </c>
      <c r="C101" s="27" t="s">
        <v>163</v>
      </c>
      <c r="D101" s="5">
        <v>28986100</v>
      </c>
      <c r="E101" s="5"/>
      <c r="F101" s="5">
        <v>28986100</v>
      </c>
      <c r="G101" s="5"/>
      <c r="H101" s="5">
        <f t="shared" si="37"/>
        <v>28986100</v>
      </c>
      <c r="I101" s="5"/>
      <c r="J101" s="5">
        <f t="shared" si="38"/>
        <v>28986100</v>
      </c>
      <c r="K101" s="5"/>
      <c r="L101" s="5">
        <f t="shared" si="39"/>
        <v>28986100</v>
      </c>
    </row>
    <row r="102" spans="1:12" ht="31.5" x14ac:dyDescent="0.25">
      <c r="A102" s="22"/>
      <c r="B102" s="4" t="s">
        <v>109</v>
      </c>
      <c r="C102" s="4" t="s">
        <v>135</v>
      </c>
      <c r="D102" s="5">
        <v>84752400</v>
      </c>
      <c r="E102" s="31">
        <v>1070800</v>
      </c>
      <c r="F102" s="5">
        <v>85823200</v>
      </c>
      <c r="G102" s="5"/>
      <c r="H102" s="5">
        <f t="shared" si="37"/>
        <v>85823200</v>
      </c>
      <c r="I102" s="5">
        <v>-8582300</v>
      </c>
      <c r="J102" s="5">
        <f t="shared" si="38"/>
        <v>77240900</v>
      </c>
      <c r="K102" s="5"/>
      <c r="L102" s="5">
        <f t="shared" si="39"/>
        <v>77240900</v>
      </c>
    </row>
    <row r="103" spans="1:12" x14ac:dyDescent="0.25">
      <c r="A103" s="22"/>
      <c r="B103" s="8" t="s">
        <v>100</v>
      </c>
      <c r="C103" s="8" t="s">
        <v>101</v>
      </c>
      <c r="D103" s="2">
        <f>SUM(D104:D118)</f>
        <v>1083194380</v>
      </c>
      <c r="E103" s="2">
        <f>SUM(E104:E118)</f>
        <v>-657308800</v>
      </c>
      <c r="F103" s="2">
        <v>425885580</v>
      </c>
      <c r="G103" s="2">
        <f>SUM(G104:G118)</f>
        <v>14136000</v>
      </c>
      <c r="H103" s="2">
        <f>SUM(H104:H118)</f>
        <v>440021580</v>
      </c>
      <c r="I103" s="2">
        <f>SUM(I104:I121)</f>
        <v>539087812</v>
      </c>
      <c r="J103" s="2">
        <f>SUM(J104:J121)</f>
        <v>979109392</v>
      </c>
      <c r="K103" s="2">
        <f>SUM(K104:K121)</f>
        <v>0</v>
      </c>
      <c r="L103" s="2">
        <f>SUM(L104:L121)</f>
        <v>979109392</v>
      </c>
    </row>
    <row r="104" spans="1:12" ht="70.5" customHeight="1" x14ac:dyDescent="0.25">
      <c r="A104" s="22"/>
      <c r="B104" s="4" t="s">
        <v>124</v>
      </c>
      <c r="C104" s="4" t="s">
        <v>102</v>
      </c>
      <c r="D104" s="5">
        <v>8312180</v>
      </c>
      <c r="E104" s="5"/>
      <c r="F104" s="5">
        <v>8312180</v>
      </c>
      <c r="G104" s="5"/>
      <c r="H104" s="5">
        <f>F104+G104</f>
        <v>8312180</v>
      </c>
      <c r="I104" s="5">
        <v>800000</v>
      </c>
      <c r="J104" s="5">
        <f>H104+I104</f>
        <v>9112180</v>
      </c>
      <c r="K104" s="5"/>
      <c r="L104" s="5">
        <f>J104+K104</f>
        <v>9112180</v>
      </c>
    </row>
    <row r="105" spans="1:12" ht="68.25" customHeight="1" x14ac:dyDescent="0.25">
      <c r="A105" s="22"/>
      <c r="B105" s="4" t="s">
        <v>125</v>
      </c>
      <c r="C105" s="4" t="s">
        <v>103</v>
      </c>
      <c r="D105" s="5">
        <v>3219400</v>
      </c>
      <c r="E105" s="5"/>
      <c r="F105" s="5">
        <v>3219400</v>
      </c>
      <c r="G105" s="5"/>
      <c r="H105" s="5">
        <f t="shared" ref="H105:H118" si="40">F105+G105</f>
        <v>3219400</v>
      </c>
      <c r="I105" s="5"/>
      <c r="J105" s="5">
        <f t="shared" ref="J105:J121" si="41">H105+I105</f>
        <v>3219400</v>
      </c>
      <c r="K105" s="5"/>
      <c r="L105" s="5">
        <f t="shared" ref="L105:L121" si="42">J105+K105</f>
        <v>3219400</v>
      </c>
    </row>
    <row r="106" spans="1:12" ht="100.5" customHeight="1" x14ac:dyDescent="0.25">
      <c r="A106" s="22"/>
      <c r="B106" s="28" t="s">
        <v>111</v>
      </c>
      <c r="C106" s="4" t="s">
        <v>164</v>
      </c>
      <c r="D106" s="5">
        <v>89436100</v>
      </c>
      <c r="E106" s="5"/>
      <c r="F106" s="5">
        <v>89436100</v>
      </c>
      <c r="G106" s="5"/>
      <c r="H106" s="5">
        <f t="shared" si="40"/>
        <v>89436100</v>
      </c>
      <c r="I106" s="5"/>
      <c r="J106" s="5">
        <f t="shared" si="41"/>
        <v>89436100</v>
      </c>
      <c r="K106" s="5"/>
      <c r="L106" s="5">
        <f t="shared" si="42"/>
        <v>89436100</v>
      </c>
    </row>
    <row r="107" spans="1:12" ht="85.5" customHeight="1" x14ac:dyDescent="0.25">
      <c r="A107" s="22"/>
      <c r="B107" s="28" t="s">
        <v>158</v>
      </c>
      <c r="C107" s="4" t="s">
        <v>159</v>
      </c>
      <c r="D107" s="5">
        <v>436000</v>
      </c>
      <c r="E107" s="5"/>
      <c r="F107" s="5">
        <v>436000</v>
      </c>
      <c r="G107" s="5"/>
      <c r="H107" s="5">
        <f t="shared" si="40"/>
        <v>436000</v>
      </c>
      <c r="I107" s="5">
        <v>-43600</v>
      </c>
      <c r="J107" s="5">
        <f t="shared" si="41"/>
        <v>392400</v>
      </c>
      <c r="K107" s="5"/>
      <c r="L107" s="5">
        <f t="shared" si="42"/>
        <v>392400</v>
      </c>
    </row>
    <row r="108" spans="1:12" ht="102" customHeight="1" x14ac:dyDescent="0.25">
      <c r="A108" s="22"/>
      <c r="B108" s="28" t="s">
        <v>227</v>
      </c>
      <c r="C108" s="4" t="s">
        <v>243</v>
      </c>
      <c r="D108" s="5"/>
      <c r="E108" s="5"/>
      <c r="F108" s="5"/>
      <c r="G108" s="5"/>
      <c r="H108" s="5"/>
      <c r="I108" s="5">
        <v>706512</v>
      </c>
      <c r="J108" s="5">
        <f t="shared" si="41"/>
        <v>706512</v>
      </c>
      <c r="K108" s="5"/>
      <c r="L108" s="5">
        <f t="shared" si="42"/>
        <v>706512</v>
      </c>
    </row>
    <row r="109" spans="1:12" ht="147.75" customHeight="1" x14ac:dyDescent="0.25">
      <c r="A109" s="22"/>
      <c r="B109" s="4" t="s">
        <v>203</v>
      </c>
      <c r="C109" s="4" t="s">
        <v>204</v>
      </c>
      <c r="D109" s="5"/>
      <c r="E109" s="5"/>
      <c r="F109" s="5"/>
      <c r="G109" s="31">
        <v>1136000</v>
      </c>
      <c r="H109" s="5">
        <f t="shared" si="40"/>
        <v>1136000</v>
      </c>
      <c r="I109" s="5"/>
      <c r="J109" s="5">
        <f t="shared" si="41"/>
        <v>1136000</v>
      </c>
      <c r="K109" s="5"/>
      <c r="L109" s="5">
        <f t="shared" si="42"/>
        <v>1136000</v>
      </c>
    </row>
    <row r="110" spans="1:12" ht="78.75" x14ac:dyDescent="0.25">
      <c r="A110" s="22"/>
      <c r="B110" s="4" t="s">
        <v>205</v>
      </c>
      <c r="C110" s="4" t="s">
        <v>206</v>
      </c>
      <c r="D110" s="5"/>
      <c r="E110" s="5"/>
      <c r="F110" s="5"/>
      <c r="G110" s="31">
        <v>13000000</v>
      </c>
      <c r="H110" s="5">
        <f t="shared" si="40"/>
        <v>13000000</v>
      </c>
      <c r="I110" s="5"/>
      <c r="J110" s="5">
        <f t="shared" si="41"/>
        <v>13000000</v>
      </c>
      <c r="K110" s="5"/>
      <c r="L110" s="5">
        <f t="shared" si="42"/>
        <v>13000000</v>
      </c>
    </row>
    <row r="111" spans="1:12" ht="86.25" customHeight="1" x14ac:dyDescent="0.25">
      <c r="A111" s="22"/>
      <c r="B111" s="4" t="s">
        <v>228</v>
      </c>
      <c r="C111" s="4" t="s">
        <v>244</v>
      </c>
      <c r="D111" s="5"/>
      <c r="E111" s="5"/>
      <c r="F111" s="5"/>
      <c r="G111" s="31"/>
      <c r="H111" s="5"/>
      <c r="I111" s="5">
        <v>400000</v>
      </c>
      <c r="J111" s="5">
        <f t="shared" si="41"/>
        <v>400000</v>
      </c>
      <c r="K111" s="5"/>
      <c r="L111" s="5">
        <f t="shared" si="42"/>
        <v>400000</v>
      </c>
    </row>
    <row r="112" spans="1:12" ht="87.75" customHeight="1" x14ac:dyDescent="0.25">
      <c r="A112" s="22"/>
      <c r="B112" s="4" t="s">
        <v>229</v>
      </c>
      <c r="C112" s="4" t="s">
        <v>230</v>
      </c>
      <c r="D112" s="5"/>
      <c r="E112" s="5"/>
      <c r="F112" s="5"/>
      <c r="G112" s="31"/>
      <c r="H112" s="5"/>
      <c r="I112" s="5">
        <v>400000</v>
      </c>
      <c r="J112" s="5">
        <f t="shared" si="41"/>
        <v>400000</v>
      </c>
      <c r="K112" s="5"/>
      <c r="L112" s="5">
        <f t="shared" si="42"/>
        <v>400000</v>
      </c>
    </row>
    <row r="113" spans="1:13" ht="103.5" customHeight="1" x14ac:dyDescent="0.25">
      <c r="A113" s="22"/>
      <c r="B113" s="4" t="s">
        <v>112</v>
      </c>
      <c r="C113" s="4" t="s">
        <v>113</v>
      </c>
      <c r="D113" s="5">
        <v>60377900</v>
      </c>
      <c r="E113" s="5"/>
      <c r="F113" s="5">
        <v>60377900</v>
      </c>
      <c r="G113" s="5"/>
      <c r="H113" s="5">
        <f t="shared" si="40"/>
        <v>60377900</v>
      </c>
      <c r="I113" s="5"/>
      <c r="J113" s="5">
        <f t="shared" si="41"/>
        <v>60377900</v>
      </c>
      <c r="K113" s="5"/>
      <c r="L113" s="5">
        <f t="shared" si="42"/>
        <v>60377900</v>
      </c>
    </row>
    <row r="114" spans="1:13" ht="103.5" customHeight="1" x14ac:dyDescent="0.25">
      <c r="A114" s="22"/>
      <c r="B114" s="4" t="s">
        <v>155</v>
      </c>
      <c r="C114" s="4" t="s">
        <v>156</v>
      </c>
      <c r="D114" s="5">
        <v>869228900</v>
      </c>
      <c r="E114" s="31">
        <v>-661026000</v>
      </c>
      <c r="F114" s="5">
        <v>208202900</v>
      </c>
      <c r="G114" s="5"/>
      <c r="H114" s="5">
        <f t="shared" si="40"/>
        <v>208202900</v>
      </c>
      <c r="I114" s="5"/>
      <c r="J114" s="5">
        <f t="shared" si="41"/>
        <v>208202900</v>
      </c>
      <c r="K114" s="5"/>
      <c r="L114" s="5">
        <f t="shared" si="42"/>
        <v>208202900</v>
      </c>
    </row>
    <row r="115" spans="1:13" ht="87" customHeight="1" x14ac:dyDescent="0.25">
      <c r="A115" s="22"/>
      <c r="B115" s="4" t="s">
        <v>161</v>
      </c>
      <c r="C115" s="4" t="s">
        <v>162</v>
      </c>
      <c r="D115" s="5">
        <v>21805000</v>
      </c>
      <c r="E115" s="5"/>
      <c r="F115" s="5">
        <v>21805000</v>
      </c>
      <c r="G115" s="5"/>
      <c r="H115" s="5">
        <f t="shared" si="40"/>
        <v>21805000</v>
      </c>
      <c r="I115" s="5">
        <v>-2180500</v>
      </c>
      <c r="J115" s="5">
        <f t="shared" si="41"/>
        <v>19624500</v>
      </c>
      <c r="K115" s="5"/>
      <c r="L115" s="5">
        <f t="shared" si="42"/>
        <v>19624500</v>
      </c>
    </row>
    <row r="116" spans="1:13" ht="173.25" x14ac:dyDescent="0.25">
      <c r="A116" s="22"/>
      <c r="B116" s="4" t="s">
        <v>144</v>
      </c>
      <c r="C116" s="4" t="s">
        <v>145</v>
      </c>
      <c r="D116" s="5">
        <v>8541700</v>
      </c>
      <c r="E116" s="31">
        <v>3717200</v>
      </c>
      <c r="F116" s="5">
        <v>12258900</v>
      </c>
      <c r="G116" s="5"/>
      <c r="H116" s="5">
        <f t="shared" si="40"/>
        <v>12258900</v>
      </c>
      <c r="I116" s="5">
        <v>-1225900</v>
      </c>
      <c r="J116" s="5">
        <f t="shared" si="41"/>
        <v>11033000</v>
      </c>
      <c r="K116" s="5"/>
      <c r="L116" s="5">
        <f t="shared" si="42"/>
        <v>11033000</v>
      </c>
    </row>
    <row r="117" spans="1:13" ht="196.5" customHeight="1" x14ac:dyDescent="0.25">
      <c r="A117" s="22"/>
      <c r="B117" s="4" t="s">
        <v>146</v>
      </c>
      <c r="C117" s="4" t="s">
        <v>147</v>
      </c>
      <c r="D117" s="5">
        <v>20502300</v>
      </c>
      <c r="E117" s="5"/>
      <c r="F117" s="5">
        <v>20502300</v>
      </c>
      <c r="G117" s="5"/>
      <c r="H117" s="5">
        <f t="shared" si="40"/>
        <v>20502300</v>
      </c>
      <c r="I117" s="5"/>
      <c r="J117" s="5">
        <f t="shared" si="41"/>
        <v>20502300</v>
      </c>
      <c r="K117" s="5"/>
      <c r="L117" s="5">
        <f t="shared" si="42"/>
        <v>20502300</v>
      </c>
    </row>
    <row r="118" spans="1:13" ht="65.25" customHeight="1" x14ac:dyDescent="0.25">
      <c r="A118" s="22"/>
      <c r="B118" s="4" t="s">
        <v>148</v>
      </c>
      <c r="C118" s="4" t="s">
        <v>149</v>
      </c>
      <c r="D118" s="5">
        <v>1334900</v>
      </c>
      <c r="E118" s="5"/>
      <c r="F118" s="5">
        <v>1334900</v>
      </c>
      <c r="G118" s="5"/>
      <c r="H118" s="5">
        <f t="shared" si="40"/>
        <v>1334900</v>
      </c>
      <c r="I118" s="5">
        <v>1752000</v>
      </c>
      <c r="J118" s="5">
        <f t="shared" si="41"/>
        <v>3086900</v>
      </c>
      <c r="K118" s="5"/>
      <c r="L118" s="5">
        <f t="shared" si="42"/>
        <v>3086900</v>
      </c>
    </row>
    <row r="119" spans="1:13" ht="94.5" customHeight="1" x14ac:dyDescent="0.25">
      <c r="A119" s="22"/>
      <c r="B119" s="4" t="s">
        <v>231</v>
      </c>
      <c r="C119" s="4" t="s">
        <v>232</v>
      </c>
      <c r="D119" s="5"/>
      <c r="E119" s="5"/>
      <c r="F119" s="5"/>
      <c r="G119" s="5"/>
      <c r="H119" s="5"/>
      <c r="I119" s="5">
        <v>72696800</v>
      </c>
      <c r="J119" s="5">
        <f t="shared" si="41"/>
        <v>72696800</v>
      </c>
      <c r="K119" s="5"/>
      <c r="L119" s="5">
        <f t="shared" si="42"/>
        <v>72696800</v>
      </c>
    </row>
    <row r="120" spans="1:13" ht="116.25" customHeight="1" x14ac:dyDescent="0.25">
      <c r="A120" s="22"/>
      <c r="B120" s="4" t="s">
        <v>233</v>
      </c>
      <c r="C120" s="4" t="s">
        <v>241</v>
      </c>
      <c r="D120" s="5"/>
      <c r="E120" s="5"/>
      <c r="F120" s="5"/>
      <c r="G120" s="5"/>
      <c r="H120" s="5"/>
      <c r="I120" s="5">
        <v>6500000</v>
      </c>
      <c r="J120" s="5">
        <f t="shared" si="41"/>
        <v>6500000</v>
      </c>
      <c r="K120" s="5"/>
      <c r="L120" s="5">
        <f t="shared" si="42"/>
        <v>6500000</v>
      </c>
    </row>
    <row r="121" spans="1:13" ht="85.5" customHeight="1" x14ac:dyDescent="0.25">
      <c r="A121" s="22"/>
      <c r="B121" s="4" t="s">
        <v>220</v>
      </c>
      <c r="C121" s="4" t="s">
        <v>245</v>
      </c>
      <c r="D121" s="5"/>
      <c r="E121" s="5"/>
      <c r="F121" s="5"/>
      <c r="G121" s="5"/>
      <c r="H121" s="5"/>
      <c r="I121" s="5">
        <v>459282500</v>
      </c>
      <c r="J121" s="5">
        <f t="shared" si="41"/>
        <v>459282500</v>
      </c>
      <c r="K121" s="5"/>
      <c r="L121" s="5">
        <f t="shared" si="42"/>
        <v>459282500</v>
      </c>
    </row>
    <row r="122" spans="1:13" ht="33.75" customHeight="1" x14ac:dyDescent="0.25">
      <c r="A122" s="22"/>
      <c r="B122" s="8" t="s">
        <v>151</v>
      </c>
      <c r="C122" s="8" t="s">
        <v>152</v>
      </c>
      <c r="D122" s="9">
        <f>D123</f>
        <v>587576452</v>
      </c>
      <c r="E122" s="9">
        <f>E123</f>
        <v>0</v>
      </c>
      <c r="F122" s="9">
        <v>587576452</v>
      </c>
      <c r="G122" s="9">
        <f t="shared" ref="G122:L122" si="43">G123</f>
        <v>337943646</v>
      </c>
      <c r="H122" s="9">
        <f t="shared" si="43"/>
        <v>925520098</v>
      </c>
      <c r="I122" s="9">
        <f t="shared" si="43"/>
        <v>-42107452</v>
      </c>
      <c r="J122" s="9">
        <f t="shared" si="43"/>
        <v>883412646</v>
      </c>
      <c r="K122" s="9">
        <f t="shared" si="43"/>
        <v>0</v>
      </c>
      <c r="L122" s="9">
        <f t="shared" si="43"/>
        <v>883412646</v>
      </c>
    </row>
    <row r="123" spans="1:13" ht="49.5" customHeight="1" x14ac:dyDescent="0.25">
      <c r="A123" s="22"/>
      <c r="B123" s="8" t="s">
        <v>106</v>
      </c>
      <c r="C123" s="8" t="s">
        <v>107</v>
      </c>
      <c r="D123" s="9">
        <f>SUM(D124:D125)</f>
        <v>587576452</v>
      </c>
      <c r="E123" s="9">
        <f>SUM(E124:E125)</f>
        <v>0</v>
      </c>
      <c r="F123" s="9">
        <v>587576452</v>
      </c>
      <c r="G123" s="9">
        <f t="shared" ref="G123:L123" si="44">SUM(G124:G125)</f>
        <v>337943646</v>
      </c>
      <c r="H123" s="9">
        <f t="shared" si="44"/>
        <v>925520098</v>
      </c>
      <c r="I123" s="9">
        <f t="shared" si="44"/>
        <v>-42107452</v>
      </c>
      <c r="J123" s="9">
        <f t="shared" si="44"/>
        <v>883412646</v>
      </c>
      <c r="K123" s="9">
        <f t="shared" si="44"/>
        <v>0</v>
      </c>
      <c r="L123" s="9">
        <f t="shared" si="44"/>
        <v>883412646</v>
      </c>
    </row>
    <row r="124" spans="1:13" ht="103.5" hidden="1" customHeight="1" x14ac:dyDescent="0.25">
      <c r="A124" s="22"/>
      <c r="B124" s="4" t="s">
        <v>108</v>
      </c>
      <c r="C124" s="29" t="s">
        <v>126</v>
      </c>
      <c r="D124" s="11">
        <v>42107452</v>
      </c>
      <c r="E124" s="11"/>
      <c r="F124" s="11">
        <v>42107452</v>
      </c>
      <c r="G124" s="11"/>
      <c r="H124" s="11">
        <f>F124+G124</f>
        <v>42107452</v>
      </c>
      <c r="I124" s="11">
        <v>-42107452</v>
      </c>
      <c r="J124" s="11">
        <f>H124+I124</f>
        <v>0</v>
      </c>
      <c r="K124" s="11"/>
      <c r="L124" s="11">
        <f>J124+K124</f>
        <v>0</v>
      </c>
    </row>
    <row r="125" spans="1:13" ht="99" customHeight="1" x14ac:dyDescent="0.25">
      <c r="A125" s="22"/>
      <c r="B125" s="10" t="s">
        <v>165</v>
      </c>
      <c r="C125" s="10" t="s">
        <v>166</v>
      </c>
      <c r="D125" s="11">
        <v>545469000</v>
      </c>
      <c r="E125" s="11"/>
      <c r="F125" s="11">
        <v>545469000</v>
      </c>
      <c r="G125" s="34">
        <v>337943646</v>
      </c>
      <c r="H125" s="11">
        <f>F125+G125</f>
        <v>883412646</v>
      </c>
      <c r="I125" s="11"/>
      <c r="J125" s="11">
        <f>H125+I125</f>
        <v>883412646</v>
      </c>
      <c r="K125" s="11"/>
      <c r="L125" s="11">
        <f>J125+K125</f>
        <v>883412646</v>
      </c>
    </row>
    <row r="126" spans="1:13" ht="19.5" customHeight="1" x14ac:dyDescent="0.25">
      <c r="A126" s="22"/>
      <c r="B126" s="39" t="s">
        <v>119</v>
      </c>
      <c r="C126" s="40"/>
      <c r="D126" s="2">
        <f>SUM(D9,D50)</f>
        <v>54957113232</v>
      </c>
      <c r="E126" s="2">
        <f>SUM(E9,E50)</f>
        <v>129415000</v>
      </c>
      <c r="F126" s="2">
        <v>55086528232</v>
      </c>
      <c r="G126" s="2">
        <f t="shared" ref="G126:L126" si="45">SUM(G9,G50)</f>
        <v>1393727907</v>
      </c>
      <c r="H126" s="2">
        <f t="shared" si="45"/>
        <v>56480256139</v>
      </c>
      <c r="I126" s="2">
        <f t="shared" si="45"/>
        <v>778878820</v>
      </c>
      <c r="J126" s="2">
        <f t="shared" si="45"/>
        <v>57259134959</v>
      </c>
      <c r="K126" s="2">
        <f t="shared" si="45"/>
        <v>93368000</v>
      </c>
      <c r="L126" s="2">
        <f t="shared" si="45"/>
        <v>57352502959</v>
      </c>
      <c r="M126" s="24"/>
    </row>
  </sheetData>
  <mergeCells count="6">
    <mergeCell ref="B126:C126"/>
    <mergeCell ref="B1:L1"/>
    <mergeCell ref="B2:L2"/>
    <mergeCell ref="B3:L3"/>
    <mergeCell ref="B5:L5"/>
    <mergeCell ref="B6:L6"/>
  </mergeCells>
  <phoneticPr fontId="0" type="noConversion"/>
  <printOptions horizontalCentered="1"/>
  <pageMargins left="0.55118110236220474" right="0.19685039370078741" top="0.6692913385826772" bottom="0.39370078740157483" header="0.27559055118110237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2015-07-09T13:40:10Z</cp:lastPrinted>
  <dcterms:created xsi:type="dcterms:W3CDTF">2010-10-13T08:18:32Z</dcterms:created>
  <dcterms:modified xsi:type="dcterms:W3CDTF">2015-07-10T11:12:17Z</dcterms:modified>
</cp:coreProperties>
</file>