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-195" windowWidth="16815" windowHeight="12975"/>
  </bookViews>
  <sheets>
    <sheet name="Лист1" sheetId="1" r:id="rId1"/>
  </sheets>
  <definedNames>
    <definedName name="_xlnm.Print_Titles" localSheetId="0">Лист1!$7:$7</definedName>
    <definedName name="_xlnm.Print_Area" localSheetId="0">Лист1!$B$1:$Q$88</definedName>
  </definedNames>
  <calcPr calcId="145621"/>
</workbook>
</file>

<file path=xl/calcChain.xml><?xml version="1.0" encoding="utf-8"?>
<calcChain xmlns="http://schemas.openxmlformats.org/spreadsheetml/2006/main">
  <c r="J17" i="1" l="1"/>
  <c r="J15" i="1"/>
  <c r="J14" i="1"/>
  <c r="J13" i="1"/>
  <c r="J12" i="1"/>
  <c r="J11" i="1"/>
  <c r="J10" i="1"/>
  <c r="P85" i="1"/>
  <c r="P84" i="1" s="1"/>
  <c r="P49" i="1" s="1"/>
  <c r="Q48" i="1"/>
  <c r="Q47" i="1" s="1"/>
  <c r="P47" i="1"/>
  <c r="Q46" i="1"/>
  <c r="Q45" i="1"/>
  <c r="Q44" i="1" s="1"/>
  <c r="P44" i="1"/>
  <c r="Q43" i="1"/>
  <c r="Q42" i="1"/>
  <c r="P42" i="1"/>
  <c r="Q41" i="1"/>
  <c r="Q40" i="1"/>
  <c r="Q39" i="1"/>
  <c r="P39" i="1"/>
  <c r="Q38" i="1"/>
  <c r="Q37" i="1"/>
  <c r="Q36" i="1"/>
  <c r="Q35" i="1" s="1"/>
  <c r="P35" i="1"/>
  <c r="Q34" i="1"/>
  <c r="Q33" i="1"/>
  <c r="P33" i="1"/>
  <c r="Q32" i="1"/>
  <c r="Q31" i="1"/>
  <c r="Q30" i="1"/>
  <c r="Q29" i="1"/>
  <c r="Q28" i="1" s="1"/>
  <c r="P28" i="1"/>
  <c r="P25" i="1" s="1"/>
  <c r="Q26" i="1"/>
  <c r="Q25" i="1" s="1"/>
  <c r="Q24" i="1"/>
  <c r="Q23" i="1"/>
  <c r="P23" i="1"/>
  <c r="Q22" i="1"/>
  <c r="Q21" i="1"/>
  <c r="Q20" i="1"/>
  <c r="P20" i="1"/>
  <c r="Q19" i="1"/>
  <c r="Q18" i="1"/>
  <c r="Q17" i="1"/>
  <c r="Q16" i="1" s="1"/>
  <c r="P16" i="1"/>
  <c r="Q15" i="1"/>
  <c r="Q14" i="1"/>
  <c r="P14" i="1"/>
  <c r="Q13" i="1"/>
  <c r="Q12" i="1"/>
  <c r="P12" i="1"/>
  <c r="Q11" i="1"/>
  <c r="Q9" i="1" s="1"/>
  <c r="Q10" i="1"/>
  <c r="P9" i="1"/>
  <c r="P8" i="1" s="1"/>
  <c r="P88" i="1" s="1"/>
  <c r="J86" i="1"/>
  <c r="I85" i="1"/>
  <c r="I84" i="1" s="1"/>
  <c r="I49" i="1" s="1"/>
  <c r="J74" i="1"/>
  <c r="J58" i="1"/>
  <c r="J50" i="1" s="1"/>
  <c r="J51" i="1"/>
  <c r="J48" i="1"/>
  <c r="J47" i="1"/>
  <c r="I47" i="1"/>
  <c r="J46" i="1"/>
  <c r="J44" i="1" s="1"/>
  <c r="J45" i="1"/>
  <c r="I44" i="1"/>
  <c r="J43" i="1"/>
  <c r="J42" i="1" s="1"/>
  <c r="I42" i="1"/>
  <c r="J41" i="1"/>
  <c r="J40" i="1"/>
  <c r="J39" i="1" s="1"/>
  <c r="I39" i="1"/>
  <c r="J38" i="1"/>
  <c r="J37" i="1"/>
  <c r="J35" i="1" s="1"/>
  <c r="J36" i="1"/>
  <c r="I35" i="1"/>
  <c r="J34" i="1"/>
  <c r="J33" i="1" s="1"/>
  <c r="I33" i="1"/>
  <c r="J32" i="1"/>
  <c r="J31" i="1"/>
  <c r="J30" i="1"/>
  <c r="J29" i="1"/>
  <c r="J28" i="1" s="1"/>
  <c r="I28" i="1"/>
  <c r="J27" i="1"/>
  <c r="J26" i="1"/>
  <c r="I25" i="1"/>
  <c r="J24" i="1"/>
  <c r="J23" i="1"/>
  <c r="I23" i="1"/>
  <c r="J22" i="1"/>
  <c r="J20" i="1" s="1"/>
  <c r="J21" i="1"/>
  <c r="I20" i="1"/>
  <c r="J19" i="1"/>
  <c r="J18" i="1"/>
  <c r="J16" i="1"/>
  <c r="I16" i="1"/>
  <c r="I14" i="1"/>
  <c r="I12" i="1"/>
  <c r="J9" i="1"/>
  <c r="I9" i="1"/>
  <c r="I8" i="1"/>
  <c r="J85" i="1" l="1"/>
  <c r="J84" i="1" s="1"/>
  <c r="J49" i="1" s="1"/>
  <c r="Q8" i="1"/>
  <c r="Q88" i="1" s="1"/>
  <c r="I88" i="1"/>
  <c r="J25" i="1"/>
  <c r="J8" i="1"/>
  <c r="J88" i="1" s="1"/>
  <c r="M49" i="1" l="1"/>
  <c r="K49" i="1"/>
  <c r="L49" i="1"/>
  <c r="N49" i="1"/>
  <c r="F84" i="1"/>
  <c r="F49" i="1"/>
  <c r="G85" i="1"/>
  <c r="G84" i="1"/>
  <c r="G49" i="1" s="1"/>
  <c r="H87" i="1" l="1"/>
  <c r="H85" i="1" s="1"/>
  <c r="H84" i="1" s="1"/>
  <c r="H49" i="1" s="1"/>
  <c r="N85" i="1" l="1"/>
  <c r="N84" i="1"/>
  <c r="O48" i="1"/>
  <c r="O47" i="1" s="1"/>
  <c r="N47" i="1"/>
  <c r="N44" i="1"/>
  <c r="O43" i="1"/>
  <c r="O42" i="1"/>
  <c r="N42" i="1"/>
  <c r="O41" i="1"/>
  <c r="O39" i="1" s="1"/>
  <c r="O40" i="1"/>
  <c r="N39" i="1"/>
  <c r="O38" i="1"/>
  <c r="O37" i="1"/>
  <c r="O36" i="1"/>
  <c r="O35" i="1" s="1"/>
  <c r="N35" i="1"/>
  <c r="O34" i="1"/>
  <c r="O33" i="1"/>
  <c r="N33" i="1"/>
  <c r="O32" i="1"/>
  <c r="O31" i="1"/>
  <c r="O30" i="1"/>
  <c r="O29" i="1"/>
  <c r="O28" i="1"/>
  <c r="O25" i="1" s="1"/>
  <c r="N28" i="1"/>
  <c r="O26" i="1"/>
  <c r="N25" i="1"/>
  <c r="N8" i="1" s="1"/>
  <c r="N88" i="1" s="1"/>
  <c r="O24" i="1"/>
  <c r="O23" i="1"/>
  <c r="N23" i="1"/>
  <c r="O22" i="1"/>
  <c r="O20" i="1" s="1"/>
  <c r="O21" i="1"/>
  <c r="N20" i="1"/>
  <c r="O19" i="1"/>
  <c r="O16" i="1" s="1"/>
  <c r="O18" i="1"/>
  <c r="O17" i="1"/>
  <c r="N16" i="1"/>
  <c r="O15" i="1"/>
  <c r="O14" i="1"/>
  <c r="N14" i="1"/>
  <c r="O13" i="1"/>
  <c r="O12" i="1" s="1"/>
  <c r="N12" i="1"/>
  <c r="O11" i="1"/>
  <c r="O10" i="1"/>
  <c r="O9" i="1" s="1"/>
  <c r="N9" i="1"/>
  <c r="H86" i="1"/>
  <c r="H74" i="1"/>
  <c r="H58" i="1"/>
  <c r="H51" i="1"/>
  <c r="H50" i="1" s="1"/>
  <c r="H48" i="1"/>
  <c r="H47" i="1" s="1"/>
  <c r="G47" i="1"/>
  <c r="G44" i="1"/>
  <c r="H43" i="1"/>
  <c r="H42" i="1"/>
  <c r="G42" i="1"/>
  <c r="H41" i="1"/>
  <c r="H40" i="1"/>
  <c r="H39" i="1"/>
  <c r="G39" i="1"/>
  <c r="H38" i="1"/>
  <c r="H37" i="1"/>
  <c r="H36" i="1"/>
  <c r="H35" i="1"/>
  <c r="G35" i="1"/>
  <c r="H34" i="1"/>
  <c r="H33" i="1"/>
  <c r="G33" i="1"/>
  <c r="H32" i="1"/>
  <c r="H31" i="1"/>
  <c r="H30" i="1"/>
  <c r="H29" i="1"/>
  <c r="H28" i="1" s="1"/>
  <c r="G28" i="1"/>
  <c r="H27" i="1"/>
  <c r="H26" i="1"/>
  <c r="H24" i="1"/>
  <c r="H23" i="1"/>
  <c r="G23" i="1"/>
  <c r="H22" i="1"/>
  <c r="H21" i="1"/>
  <c r="H20" i="1"/>
  <c r="G20" i="1"/>
  <c r="H19" i="1"/>
  <c r="H18" i="1"/>
  <c r="H17" i="1"/>
  <c r="H16" i="1" s="1"/>
  <c r="G16" i="1"/>
  <c r="H15" i="1"/>
  <c r="H14" i="1"/>
  <c r="G14" i="1"/>
  <c r="H13" i="1"/>
  <c r="H12" i="1"/>
  <c r="G12" i="1"/>
  <c r="H11" i="1"/>
  <c r="H10" i="1"/>
  <c r="H9" i="1"/>
  <c r="G9" i="1"/>
  <c r="G25" i="1" l="1"/>
  <c r="G8" i="1" s="1"/>
  <c r="G88" i="1" s="1"/>
  <c r="H25" i="1"/>
  <c r="L9" i="1"/>
  <c r="M10" i="1"/>
  <c r="M11" i="1"/>
  <c r="L12" i="1"/>
  <c r="M13" i="1"/>
  <c r="L14" i="1"/>
  <c r="M15" i="1"/>
  <c r="L16" i="1"/>
  <c r="M17" i="1"/>
  <c r="M18" i="1"/>
  <c r="M19" i="1"/>
  <c r="L20" i="1"/>
  <c r="M21" i="1"/>
  <c r="M22" i="1"/>
  <c r="L23" i="1"/>
  <c r="M24" i="1"/>
  <c r="M26" i="1"/>
  <c r="L28" i="1"/>
  <c r="M29" i="1"/>
  <c r="M30" i="1"/>
  <c r="M31" i="1"/>
  <c r="M32" i="1"/>
  <c r="L33" i="1"/>
  <c r="M34" i="1"/>
  <c r="L35" i="1"/>
  <c r="M36" i="1"/>
  <c r="M37" i="1"/>
  <c r="M38" i="1"/>
  <c r="L39" i="1"/>
  <c r="M40" i="1"/>
  <c r="M41" i="1"/>
  <c r="L42" i="1"/>
  <c r="M43" i="1"/>
  <c r="L44" i="1"/>
  <c r="M45" i="1"/>
  <c r="O45" i="1" s="1"/>
  <c r="M46" i="1"/>
  <c r="O46" i="1" s="1"/>
  <c r="L47" i="1"/>
  <c r="M48" i="1"/>
  <c r="L84" i="1"/>
  <c r="L85" i="1"/>
  <c r="F86" i="1"/>
  <c r="E85" i="1"/>
  <c r="E84" i="1" s="1"/>
  <c r="F48" i="1"/>
  <c r="E47" i="1"/>
  <c r="F46" i="1"/>
  <c r="H46" i="1" s="1"/>
  <c r="F45" i="1"/>
  <c r="H45" i="1" s="1"/>
  <c r="H44" i="1" s="1"/>
  <c r="E44" i="1"/>
  <c r="F43" i="1"/>
  <c r="E42" i="1"/>
  <c r="F41" i="1"/>
  <c r="F40" i="1"/>
  <c r="E39" i="1"/>
  <c r="F37" i="1"/>
  <c r="F38" i="1"/>
  <c r="F36" i="1"/>
  <c r="E35" i="1"/>
  <c r="F34" i="1"/>
  <c r="E33" i="1"/>
  <c r="F32" i="1"/>
  <c r="F31" i="1"/>
  <c r="F30" i="1"/>
  <c r="F29" i="1"/>
  <c r="E28" i="1"/>
  <c r="F27" i="1"/>
  <c r="F26" i="1"/>
  <c r="F24" i="1"/>
  <c r="L25" i="1" l="1"/>
  <c r="E25" i="1"/>
  <c r="H8" i="1"/>
  <c r="H88" i="1" s="1"/>
  <c r="O44" i="1"/>
  <c r="O8" i="1" s="1"/>
  <c r="O88" i="1" s="1"/>
  <c r="L8" i="1"/>
  <c r="L88" i="1" s="1"/>
  <c r="E49" i="1"/>
  <c r="E23" i="1"/>
  <c r="F22" i="1"/>
  <c r="F20" i="1" s="1"/>
  <c r="F21" i="1"/>
  <c r="E20" i="1"/>
  <c r="F18" i="1"/>
  <c r="F16" i="1" s="1"/>
  <c r="F19" i="1"/>
  <c r="F17" i="1"/>
  <c r="E16" i="1"/>
  <c r="F15" i="1"/>
  <c r="E14" i="1"/>
  <c r="F13" i="1"/>
  <c r="F12" i="1" s="1"/>
  <c r="E12" i="1"/>
  <c r="F11" i="1"/>
  <c r="F10" i="1"/>
  <c r="E9" i="1"/>
  <c r="M85" i="1"/>
  <c r="M84" i="1" s="1"/>
  <c r="M74" i="1"/>
  <c r="M58" i="1"/>
  <c r="M51" i="1"/>
  <c r="M50" i="1"/>
  <c r="M47" i="1"/>
  <c r="M44" i="1"/>
  <c r="M42" i="1"/>
  <c r="M39" i="1"/>
  <c r="M35" i="1"/>
  <c r="M33" i="1"/>
  <c r="M28" i="1"/>
  <c r="M23" i="1"/>
  <c r="M20" i="1"/>
  <c r="M16" i="1"/>
  <c r="M14" i="1"/>
  <c r="M12" i="1"/>
  <c r="M9" i="1"/>
  <c r="F85" i="1"/>
  <c r="F74" i="1"/>
  <c r="F58" i="1"/>
  <c r="F50" i="1" s="1"/>
  <c r="F51" i="1"/>
  <c r="F47" i="1"/>
  <c r="F44" i="1"/>
  <c r="F42" i="1"/>
  <c r="F39" i="1"/>
  <c r="F35" i="1"/>
  <c r="F33" i="1"/>
  <c r="F28" i="1"/>
  <c r="F25" i="1" s="1"/>
  <c r="F23" i="1"/>
  <c r="F14" i="1"/>
  <c r="M25" i="1" l="1"/>
  <c r="M8" i="1" s="1"/>
  <c r="E8" i="1"/>
  <c r="E88" i="1" s="1"/>
  <c r="F9" i="1"/>
  <c r="F8" i="1" s="1"/>
  <c r="F88" i="1" s="1"/>
  <c r="K47" i="1"/>
  <c r="D47" i="1"/>
  <c r="K44" i="1"/>
  <c r="D44" i="1"/>
  <c r="K42" i="1"/>
  <c r="D42" i="1"/>
  <c r="K39" i="1"/>
  <c r="D39" i="1"/>
  <c r="K35" i="1"/>
  <c r="D35" i="1"/>
  <c r="K33" i="1"/>
  <c r="D33" i="1"/>
  <c r="K28" i="1"/>
  <c r="D28" i="1"/>
  <c r="K23" i="1"/>
  <c r="D23" i="1"/>
  <c r="K20" i="1"/>
  <c r="D20" i="1"/>
  <c r="K16" i="1"/>
  <c r="D16" i="1"/>
  <c r="K14" i="1"/>
  <c r="D14" i="1"/>
  <c r="K12" i="1"/>
  <c r="D12" i="1"/>
  <c r="K9" i="1"/>
  <c r="D9" i="1"/>
  <c r="K25" i="1" l="1"/>
  <c r="D25" i="1"/>
  <c r="D8" i="1" s="1"/>
  <c r="M88" i="1"/>
  <c r="K8" i="1"/>
  <c r="K74" i="1"/>
  <c r="K51" i="1" l="1"/>
  <c r="K58" i="1" l="1"/>
  <c r="D74" i="1"/>
  <c r="D58" i="1"/>
  <c r="D51" i="1"/>
  <c r="K85" i="1" l="1"/>
  <c r="K84" i="1" s="1"/>
  <c r="D85" i="1"/>
  <c r="D84" i="1" s="1"/>
  <c r="D50" i="1"/>
  <c r="K50" i="1" l="1"/>
  <c r="D49" i="1"/>
  <c r="K88" i="1" l="1"/>
  <c r="D88" i="1" l="1"/>
</calcChain>
</file>

<file path=xl/sharedStrings.xml><?xml version="1.0" encoding="utf-8"?>
<sst xmlns="http://schemas.openxmlformats.org/spreadsheetml/2006/main" count="181" uniqueCount="173">
  <si>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</si>
  <si>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</si>
  <si>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</si>
  <si>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</si>
  <si>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</si>
  <si>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</si>
  <si>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</si>
  <si>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</si>
  <si>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</si>
  <si>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</si>
  <si>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</si>
  <si>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</si>
  <si>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</si>
  <si>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</si>
  <si>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</si>
  <si>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</si>
  <si>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</si>
  <si>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</si>
  <si>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</si>
  <si>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</si>
  <si>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</si>
  <si>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</si>
  <si>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</si>
  <si>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</si>
  <si>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</si>
  <si>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</si>
  <si>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</si>
  <si>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</si>
  <si>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</si>
  <si>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</si>
  <si>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</si>
  <si>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</si>
  <si>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</si>
  <si>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</si>
  <si>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</si>
  <si>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</si>
  <si>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</si>
  <si>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</si>
  <si>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</si>
  <si>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</si>
  <si>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</si>
  <si>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</si>
  <si>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</si>
  <si>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</si>
  <si>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</si>
  <si>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</si>
  <si>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</si>
  <si>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</si>
  <si>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</si>
  <si>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</si>
  <si>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</si>
  <si>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</si>
  <si>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</si>
  <si>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</si>
  <si>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</si>
  <si>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</si>
  <si>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</si>
  <si>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</si>
  <si>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</si>
  <si>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</si>
  <si>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</si>
  <si>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</si>
  <si>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</si>
  <si>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</si>
  <si>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</si>
  <si>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</si>
  <si>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</si>
  <si>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</si>
  <si>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</si>
  <si>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</si>
  <si>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</si>
  <si>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</si>
  <si>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</si>
  <si>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</si>
  <si>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</si>
  <si>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</si>
  <si>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</si>
  <si>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</si>
  <si>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</si>
  <si>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</si>
  <si>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</si>
  <si>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</si>
  <si>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</si>
  <si>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</si>
  <si>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</si>
  <si>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</si>
  <si>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</si>
  <si>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</si>
  <si>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</si>
  <si>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</si>
  <si>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</si>
  <si>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</si>
  <si>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</si>
  <si>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</si>
  <si>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</si>
  <si>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</si>
  <si>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</si>
  <si>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</si>
  <si>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</si>
  <si>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</si>
  <si>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</si>
  <si>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к Закону Ярославской области</t>
  </si>
  <si>
    <t>000 2 02 03998 02 0000 151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</si>
  <si>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</si>
  <si>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</si>
  <si>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000 2 02 03020 02 0000 151</t>
  </si>
  <si>
    <t>000 2 02 04002 02 0000 151</t>
  </si>
  <si>
    <t>000 2 02 04001 02 0000 151</t>
  </si>
  <si>
    <t>000 2 02 03007 02 0000 151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</si>
  <si>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</si>
  <si>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</si>
  <si>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</si>
  <si>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</si>
  <si>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000 2 02 03122 02 0000 151</t>
  </si>
  <si>
    <t>Итого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</si>
  <si>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</si>
  <si>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</si>
  <si>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</si>
  <si>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</si>
  <si>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</si>
  <si>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Единая субвенция бюджетам субъектов Российской Федерации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</si>
  <si>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</si>
  <si>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</si>
  <si>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</si>
  <si>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</si>
  <si>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</si>
  <si>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</si>
  <si>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</si>
  <si>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</si>
  <si>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</si>
  <si>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</si>
  <si>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2017 год
(руб.)</t>
  </si>
  <si>
    <t>000 2 02 02174 02 0000 151</t>
  </si>
  <si>
    <t>000 2 02 02184 02 0000 151</t>
  </si>
  <si>
    <t>000 2 02 02185 02 0000 151</t>
  </si>
  <si>
    <t>000 2 02 02186 02 0000 151</t>
  </si>
  <si>
    <t>Субсидии бюджетам субъектов Российской Федерации на возмещение части затрат на приобретение элитных семян</t>
  </si>
  <si>
    <t xml:space="preserve"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  </t>
  </si>
  <si>
    <t xml:space="preserve">Субсидии бюджетам субъектов Российской Федерации на поддержку племенного животноводства  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</si>
  <si>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</si>
  <si>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000 2 02 03121 02 0000 151</t>
  </si>
  <si>
    <t>Субвенции бюджетам субъектов Российской Федерации на проведение Всероссийской сельскохозяйственной переписи в 2016 году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</si>
  <si>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</si>
  <si>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</si>
  <si>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</si>
  <si>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</si>
  <si>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</si>
  <si>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</si>
  <si>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</si>
  <si>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</si>
  <si>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</si>
  <si>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</si>
  <si>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</si>
  <si>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</si>
  <si>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</si>
  <si>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</si>
  <si>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</si>
  <si>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Субсидии бюджетам бюджетной системы  Российской Федерации (межбюджетные субсидии)</t>
  </si>
  <si>
    <t>000 2 03 00000 00 0000 000</t>
  </si>
  <si>
    <t>Безвозмездные поступления от государственных (муниципальных) организаций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</si>
  <si>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                "О ветеранах" и от 24 ноября 1995 года № 181-ФЗ                                          "О социальной защите инвалидов в Российской Федерации"</t>
  </si>
  <si>
    <t>2018 год
(руб.)</t>
  </si>
  <si>
    <t>Прогнозируемые доходы областного бюджета на плановый период 2017 и 2018 годов                                                  в соответствии с классификацией доходов бюджетов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</si>
  <si>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</si>
  <si>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000 1 11 05322 02 0000 120</t>
  </si>
  <si>
    <t>Поправки 2017 год</t>
  </si>
  <si>
    <t>Поправки 2018 год</t>
  </si>
  <si>
    <t>Уточнение июнь</t>
  </si>
  <si>
    <t>000 2 03 02080 02 0000 180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</si>
  <si>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</si>
  <si>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Приложение 3</t>
  </si>
  <si>
    <t>от ______________ № _______</t>
  </si>
  <si>
    <t>Уточнение ноября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</si>
</sst>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6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vertical="top"/>
    </xf>
    <xf numFmtId="0" fontId="3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justify" vertical="justify"/>
    </xf>
    <xf numFmtId="0" fontId="10" fillId="2" borderId="1" xfId="0" applyFont="1" applyFill="1" applyBorder="1" applyAlignment="1">
      <alignment vertical="top"/>
    </xf>
    <xf numFmtId="3" fontId="9" fillId="2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/>
    <xf numFmtId="0" fontId="2" fillId="2" borderId="0" xfId="0" applyFont="1" applyFill="1" applyAlignment="1"/>
    <xf numFmtId="3" fontId="13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3" fontId="7" fillId="2" borderId="1" xfId="0" applyNumberFormat="1" applyFont="1" applyFill="1" applyBorder="1" applyAlignment="1"/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abSelected="1" view="pageBreakPreview" zoomScaleNormal="100" zoomScaleSheetLayoutView="100" workbookViewId="0">
      <pane xSplit="3" ySplit="7" topLeftCell="J32" activePane="bottomRight" state="frozen"/>
      <selection pane="topRight" activeCell="D1" sqref="D1"/>
      <selection pane="bottomLeft" activeCell="A8" sqref="A8"/>
      <selection pane="bottomRight" activeCell="J88" sqref="J88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51.85546875" style="28" customWidth="1"/>
    <col min="4" max="6" width="20.42578125" style="10" hidden="1" customWidth="1"/>
    <col min="7" max="7" width="18.85546875" style="10" hidden="1" customWidth="1"/>
    <col min="8" max="8" width="15.42578125" style="10" hidden="1" customWidth="1"/>
    <col min="9" max="9" width="14.140625" style="10" hidden="1" customWidth="1"/>
    <col min="10" max="10" width="20.42578125" style="10" customWidth="1"/>
    <col min="11" max="14" width="21.140625" style="10" hidden="1" customWidth="1"/>
    <col min="15" max="15" width="21.140625" style="10" customWidth="1"/>
    <col min="16" max="17" width="21.140625" style="10" hidden="1" customWidth="1"/>
    <col min="18" max="18" width="29.5703125" style="10" customWidth="1"/>
    <col min="19" max="16384" width="9.140625" style="10"/>
  </cols>
  <sheetData>
    <row r="1" spans="1:17" x14ac:dyDescent="0.25">
      <c r="B1" s="44" t="s">
        <v>170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39"/>
      <c r="Q1" s="39"/>
    </row>
    <row r="2" spans="1:17" x14ac:dyDescent="0.25">
      <c r="B2" s="44" t="s">
        <v>101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39"/>
      <c r="Q2" s="39"/>
    </row>
    <row r="3" spans="1:17" x14ac:dyDescent="0.25">
      <c r="B3" s="44" t="s">
        <v>171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39"/>
      <c r="Q3" s="39"/>
    </row>
    <row r="4" spans="1:17" x14ac:dyDescent="0.25">
      <c r="C4" s="12"/>
    </row>
    <row r="5" spans="1:17" ht="46.5" customHeight="1" x14ac:dyDescent="0.3">
      <c r="B5" s="45" t="s">
        <v>162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0"/>
      <c r="Q5" s="40"/>
    </row>
    <row r="6" spans="1:17" ht="18.75" x14ac:dyDescent="0.3">
      <c r="B6" s="43"/>
      <c r="C6" s="43"/>
      <c r="D6" s="43"/>
      <c r="E6" s="43"/>
      <c r="F6" s="43"/>
      <c r="G6" s="43"/>
      <c r="H6" s="43"/>
      <c r="I6" s="43"/>
      <c r="J6" s="43"/>
      <c r="K6" s="43"/>
      <c r="L6" s="36"/>
      <c r="M6" s="36"/>
      <c r="N6" s="37"/>
      <c r="O6" s="37"/>
      <c r="P6" s="38"/>
      <c r="Q6" s="38"/>
    </row>
    <row r="7" spans="1:17" ht="35.25" customHeight="1" x14ac:dyDescent="0.25">
      <c r="A7" s="13"/>
      <c r="B7" s="14" t="s">
        <v>0</v>
      </c>
      <c r="C7" s="14" t="s">
        <v>1</v>
      </c>
      <c r="D7" s="15" t="s">
        <v>131</v>
      </c>
      <c r="E7" s="15" t="s">
        <v>165</v>
      </c>
      <c r="F7" s="15" t="s">
        <v>131</v>
      </c>
      <c r="G7" s="15" t="s">
        <v>167</v>
      </c>
      <c r="H7" s="15" t="s">
        <v>131</v>
      </c>
      <c r="I7" s="15" t="s">
        <v>172</v>
      </c>
      <c r="J7" s="15" t="s">
        <v>131</v>
      </c>
      <c r="K7" s="15" t="s">
        <v>161</v>
      </c>
      <c r="L7" s="15" t="s">
        <v>166</v>
      </c>
      <c r="M7" s="15" t="s">
        <v>161</v>
      </c>
      <c r="N7" s="15" t="s">
        <v>167</v>
      </c>
      <c r="O7" s="15" t="s">
        <v>161</v>
      </c>
      <c r="P7" s="15" t="s">
        <v>167</v>
      </c>
      <c r="Q7" s="15" t="s">
        <v>161</v>
      </c>
    </row>
    <row r="8" spans="1:17" x14ac:dyDescent="0.25">
      <c r="B8" s="16" t="s">
        <v>2</v>
      </c>
      <c r="C8" s="16" t="s">
        <v>3</v>
      </c>
      <c r="D8" s="3">
        <f t="shared" ref="D8:M8" si="0">SUM(D9+D12+D14+D16+D20+D23+D25+D35+D39+D42+D44+D47)</f>
        <v>51026754420</v>
      </c>
      <c r="E8" s="3">
        <f t="shared" si="0"/>
        <v>0</v>
      </c>
      <c r="F8" s="3">
        <f t="shared" si="0"/>
        <v>51026754420</v>
      </c>
      <c r="G8" s="3">
        <f t="shared" ref="G8:H8" si="1">SUM(G9+G12+G14+G16+G20+G23+G25+G35+G39+G42+G44+G47)</f>
        <v>0</v>
      </c>
      <c r="H8" s="3">
        <f t="shared" si="1"/>
        <v>51026754420</v>
      </c>
      <c r="I8" s="3">
        <f t="shared" ref="I8:J8" si="2">SUM(I9+I12+I14+I16+I20+I23+I25+I35+I39+I42+I44+I47)</f>
        <v>0</v>
      </c>
      <c r="J8" s="3">
        <f t="shared" si="2"/>
        <v>51026754420</v>
      </c>
      <c r="K8" s="3">
        <f t="shared" si="0"/>
        <v>54871540820</v>
      </c>
      <c r="L8" s="3">
        <f t="shared" si="0"/>
        <v>0</v>
      </c>
      <c r="M8" s="3">
        <f t="shared" si="0"/>
        <v>54871540820</v>
      </c>
      <c r="N8" s="3">
        <f t="shared" ref="N8:O8" si="3">SUM(N9+N12+N14+N16+N20+N23+N25+N35+N39+N42+N44+N47)</f>
        <v>0</v>
      </c>
      <c r="O8" s="3">
        <f t="shared" si="3"/>
        <v>54871540820</v>
      </c>
      <c r="P8" s="3">
        <f t="shared" ref="P8:Q8" si="4">SUM(P9+P12+P14+P16+P20+P23+P25+P35+P39+P42+P44+P47)</f>
        <v>0</v>
      </c>
      <c r="Q8" s="3">
        <f t="shared" si="4"/>
        <v>54871540820</v>
      </c>
    </row>
    <row r="9" spans="1:17" x14ac:dyDescent="0.25">
      <c r="B9" s="16" t="s">
        <v>62</v>
      </c>
      <c r="C9" s="16" t="s">
        <v>4</v>
      </c>
      <c r="D9" s="3">
        <f t="shared" ref="D9:M9" si="5">D10+D11</f>
        <v>27909930000</v>
      </c>
      <c r="E9" s="3">
        <f t="shared" si="5"/>
        <v>0</v>
      </c>
      <c r="F9" s="3">
        <f t="shared" si="5"/>
        <v>27909930000</v>
      </c>
      <c r="G9" s="3">
        <f t="shared" ref="G9:H9" si="6">G10+G11</f>
        <v>0</v>
      </c>
      <c r="H9" s="3">
        <f t="shared" si="6"/>
        <v>27909930000</v>
      </c>
      <c r="I9" s="3">
        <f t="shared" ref="I9:J9" si="7">I10+I11</f>
        <v>0</v>
      </c>
      <c r="J9" s="3">
        <f t="shared" si="7"/>
        <v>27909930000</v>
      </c>
      <c r="K9" s="3">
        <f t="shared" si="5"/>
        <v>31082499000</v>
      </c>
      <c r="L9" s="3">
        <f t="shared" si="5"/>
        <v>0</v>
      </c>
      <c r="M9" s="3">
        <f t="shared" si="5"/>
        <v>31082499000</v>
      </c>
      <c r="N9" s="3">
        <f t="shared" ref="N9:O9" si="8">N10+N11</f>
        <v>0</v>
      </c>
      <c r="O9" s="3">
        <f t="shared" si="8"/>
        <v>31082499000</v>
      </c>
      <c r="P9" s="3">
        <f t="shared" ref="P9:Q9" si="9">P10+P11</f>
        <v>0</v>
      </c>
      <c r="Q9" s="3">
        <f t="shared" si="9"/>
        <v>31082499000</v>
      </c>
    </row>
    <row r="10" spans="1:17" x14ac:dyDescent="0.25">
      <c r="B10" s="5" t="s">
        <v>63</v>
      </c>
      <c r="C10" s="5" t="s">
        <v>5</v>
      </c>
      <c r="D10" s="4">
        <v>11853980000</v>
      </c>
      <c r="E10" s="4"/>
      <c r="F10" s="4">
        <f>D10+E10</f>
        <v>11853980000</v>
      </c>
      <c r="G10" s="4"/>
      <c r="H10" s="4">
        <f>F10+G10</f>
        <v>11853980000</v>
      </c>
      <c r="I10" s="4"/>
      <c r="J10" s="4">
        <f>H10+I10</f>
        <v>11853980000</v>
      </c>
      <c r="K10" s="4">
        <v>13276450000</v>
      </c>
      <c r="L10" s="4"/>
      <c r="M10" s="4">
        <f>K10+L10</f>
        <v>13276450000</v>
      </c>
      <c r="N10" s="4"/>
      <c r="O10" s="4">
        <f>M10+N10</f>
        <v>13276450000</v>
      </c>
      <c r="P10" s="4"/>
      <c r="Q10" s="4">
        <f>O10+P10</f>
        <v>13276450000</v>
      </c>
    </row>
    <row r="11" spans="1:17" ht="21" customHeight="1" x14ac:dyDescent="0.25">
      <c r="B11" s="5" t="s">
        <v>61</v>
      </c>
      <c r="C11" s="5" t="s">
        <v>6</v>
      </c>
      <c r="D11" s="20">
        <v>16055950000</v>
      </c>
      <c r="E11" s="20"/>
      <c r="F11" s="4">
        <f>D11+E11</f>
        <v>16055950000</v>
      </c>
      <c r="G11" s="20"/>
      <c r="H11" s="4">
        <f>F11+G11</f>
        <v>16055950000</v>
      </c>
      <c r="I11" s="20"/>
      <c r="J11" s="4">
        <f>H11+I11</f>
        <v>16055950000</v>
      </c>
      <c r="K11" s="4">
        <v>17806049000</v>
      </c>
      <c r="L11" s="4"/>
      <c r="M11" s="4">
        <f>K11+L11</f>
        <v>17806049000</v>
      </c>
      <c r="N11" s="4"/>
      <c r="O11" s="4">
        <f>M11+N11</f>
        <v>17806049000</v>
      </c>
      <c r="P11" s="4"/>
      <c r="Q11" s="4">
        <f>O11+P11</f>
        <v>17806049000</v>
      </c>
    </row>
    <row r="12" spans="1:17" ht="33.75" customHeight="1" x14ac:dyDescent="0.25">
      <c r="B12" s="16" t="s">
        <v>7</v>
      </c>
      <c r="C12" s="16" t="s">
        <v>8</v>
      </c>
      <c r="D12" s="3">
        <f t="shared" ref="D12:J12" si="10">D13</f>
        <v>12323964200</v>
      </c>
      <c r="E12" s="3">
        <f t="shared" si="10"/>
        <v>0</v>
      </c>
      <c r="F12" s="3">
        <f t="shared" si="10"/>
        <v>12323964200</v>
      </c>
      <c r="G12" s="3">
        <f t="shared" si="10"/>
        <v>0</v>
      </c>
      <c r="H12" s="3">
        <f t="shared" si="10"/>
        <v>12323964200</v>
      </c>
      <c r="I12" s="3">
        <f t="shared" si="10"/>
        <v>0</v>
      </c>
      <c r="J12" s="3">
        <f t="shared" si="10"/>
        <v>12323964200</v>
      </c>
      <c r="K12" s="3">
        <f t="shared" ref="K12:Q12" si="11">K13</f>
        <v>12766064200</v>
      </c>
      <c r="L12" s="3">
        <f t="shared" si="11"/>
        <v>0</v>
      </c>
      <c r="M12" s="3">
        <f t="shared" si="11"/>
        <v>12766064200</v>
      </c>
      <c r="N12" s="3">
        <f t="shared" si="11"/>
        <v>0</v>
      </c>
      <c r="O12" s="3">
        <f t="shared" si="11"/>
        <v>12766064200</v>
      </c>
      <c r="P12" s="3">
        <f t="shared" si="11"/>
        <v>0</v>
      </c>
      <c r="Q12" s="3">
        <f t="shared" si="11"/>
        <v>12766064200</v>
      </c>
    </row>
    <row r="13" spans="1:17" ht="48" customHeight="1" x14ac:dyDescent="0.25">
      <c r="B13" s="5" t="s">
        <v>9</v>
      </c>
      <c r="C13" s="5" t="s">
        <v>10</v>
      </c>
      <c r="D13" s="20">
        <v>12323964200</v>
      </c>
      <c r="E13" s="20"/>
      <c r="F13" s="20">
        <f>D13+E13</f>
        <v>12323964200</v>
      </c>
      <c r="G13" s="20"/>
      <c r="H13" s="20">
        <f>F13+G13</f>
        <v>12323964200</v>
      </c>
      <c r="I13" s="20"/>
      <c r="J13" s="20">
        <f>H13+I13</f>
        <v>12323964200</v>
      </c>
      <c r="K13" s="20">
        <v>12766064200</v>
      </c>
      <c r="L13" s="20"/>
      <c r="M13" s="20">
        <f>K13+L13</f>
        <v>12766064200</v>
      </c>
      <c r="N13" s="20"/>
      <c r="O13" s="20">
        <f>M13+N13</f>
        <v>12766064200</v>
      </c>
      <c r="P13" s="20"/>
      <c r="Q13" s="20">
        <f>O13+P13</f>
        <v>12766064200</v>
      </c>
    </row>
    <row r="14" spans="1:17" ht="19.5" customHeight="1" x14ac:dyDescent="0.25">
      <c r="B14" s="16" t="s">
        <v>59</v>
      </c>
      <c r="C14" s="16" t="s">
        <v>11</v>
      </c>
      <c r="D14" s="3">
        <f t="shared" ref="D14:J14" si="12">D15</f>
        <v>1892700000</v>
      </c>
      <c r="E14" s="3">
        <f t="shared" si="12"/>
        <v>0</v>
      </c>
      <c r="F14" s="3">
        <f t="shared" si="12"/>
        <v>1892700000</v>
      </c>
      <c r="G14" s="3">
        <f t="shared" si="12"/>
        <v>0</v>
      </c>
      <c r="H14" s="3">
        <f t="shared" si="12"/>
        <v>1892700000</v>
      </c>
      <c r="I14" s="3">
        <f t="shared" si="12"/>
        <v>0</v>
      </c>
      <c r="J14" s="3">
        <f t="shared" si="12"/>
        <v>1892700000</v>
      </c>
      <c r="K14" s="3">
        <f t="shared" ref="K14:Q14" si="13">K15</f>
        <v>1871900000</v>
      </c>
      <c r="L14" s="3">
        <f t="shared" si="13"/>
        <v>0</v>
      </c>
      <c r="M14" s="3">
        <f t="shared" si="13"/>
        <v>1871900000</v>
      </c>
      <c r="N14" s="3">
        <f t="shared" si="13"/>
        <v>0</v>
      </c>
      <c r="O14" s="3">
        <f t="shared" si="13"/>
        <v>1871900000</v>
      </c>
      <c r="P14" s="3">
        <f t="shared" si="13"/>
        <v>0</v>
      </c>
      <c r="Q14" s="3">
        <f t="shared" si="13"/>
        <v>1871900000</v>
      </c>
    </row>
    <row r="15" spans="1:17" ht="36" customHeight="1" x14ac:dyDescent="0.25">
      <c r="B15" s="5" t="s">
        <v>60</v>
      </c>
      <c r="C15" s="5" t="s">
        <v>12</v>
      </c>
      <c r="D15" s="20">
        <v>1892700000</v>
      </c>
      <c r="E15" s="20"/>
      <c r="F15" s="20">
        <f>D15+E15</f>
        <v>1892700000</v>
      </c>
      <c r="G15" s="20"/>
      <c r="H15" s="20">
        <f>F15+G15</f>
        <v>1892700000</v>
      </c>
      <c r="I15" s="20"/>
      <c r="J15" s="20">
        <f>H15+I15</f>
        <v>1892700000</v>
      </c>
      <c r="K15" s="4">
        <v>1871900000</v>
      </c>
      <c r="L15" s="4"/>
      <c r="M15" s="4">
        <f>K15+L15</f>
        <v>1871900000</v>
      </c>
      <c r="N15" s="4"/>
      <c r="O15" s="4">
        <f>M15+N15</f>
        <v>1871900000</v>
      </c>
      <c r="P15" s="4"/>
      <c r="Q15" s="4">
        <f>O15+P15</f>
        <v>1871900000</v>
      </c>
    </row>
    <row r="16" spans="1:17" ht="24" customHeight="1" x14ac:dyDescent="0.25">
      <c r="B16" s="16" t="s">
        <v>54</v>
      </c>
      <c r="C16" s="16" t="s">
        <v>13</v>
      </c>
      <c r="D16" s="3">
        <f t="shared" ref="D16:J16" si="14">SUM(D17:D19)</f>
        <v>7870370000</v>
      </c>
      <c r="E16" s="3">
        <f t="shared" si="14"/>
        <v>0</v>
      </c>
      <c r="F16" s="3">
        <f t="shared" si="14"/>
        <v>7870370000</v>
      </c>
      <c r="G16" s="3">
        <f t="shared" si="14"/>
        <v>0</v>
      </c>
      <c r="H16" s="3">
        <f t="shared" si="14"/>
        <v>7870370000</v>
      </c>
      <c r="I16" s="3">
        <f t="shared" si="14"/>
        <v>0</v>
      </c>
      <c r="J16" s="3">
        <f t="shared" si="14"/>
        <v>7870370000</v>
      </c>
      <c r="K16" s="3">
        <f t="shared" ref="K16:M16" si="15">SUM(K17:K19)</f>
        <v>8134620000</v>
      </c>
      <c r="L16" s="3">
        <f t="shared" si="15"/>
        <v>0</v>
      </c>
      <c r="M16" s="3">
        <f t="shared" si="15"/>
        <v>8134620000</v>
      </c>
      <c r="N16" s="3">
        <f t="shared" ref="N16:O16" si="16">SUM(N17:N19)</f>
        <v>0</v>
      </c>
      <c r="O16" s="3">
        <f t="shared" si="16"/>
        <v>8134620000</v>
      </c>
      <c r="P16" s="3">
        <f t="shared" ref="P16:Q16" si="17">SUM(P17:P19)</f>
        <v>0</v>
      </c>
      <c r="Q16" s="3">
        <f t="shared" si="17"/>
        <v>8134620000</v>
      </c>
    </row>
    <row r="17" spans="2:17" ht="17.25" customHeight="1" x14ac:dyDescent="0.25">
      <c r="B17" s="5" t="s">
        <v>55</v>
      </c>
      <c r="C17" s="5" t="s">
        <v>14</v>
      </c>
      <c r="D17" s="4">
        <v>6755870000</v>
      </c>
      <c r="E17" s="4"/>
      <c r="F17" s="4">
        <f>D17+E17</f>
        <v>6755870000</v>
      </c>
      <c r="G17" s="4"/>
      <c r="H17" s="4">
        <f>F17+G17</f>
        <v>6755870000</v>
      </c>
      <c r="I17" s="4"/>
      <c r="J17" s="4">
        <f>H17+I17</f>
        <v>6755870000</v>
      </c>
      <c r="K17" s="4">
        <v>7017020000</v>
      </c>
      <c r="L17" s="4"/>
      <c r="M17" s="20">
        <f t="shared" ref="M17:M18" si="18">K17+L17</f>
        <v>7017020000</v>
      </c>
      <c r="N17" s="4"/>
      <c r="O17" s="20">
        <f t="shared" ref="O17:O18" si="19">M17+N17</f>
        <v>7017020000</v>
      </c>
      <c r="P17" s="4"/>
      <c r="Q17" s="20">
        <f t="shared" ref="Q17:Q18" si="20">O17+P17</f>
        <v>7017020000</v>
      </c>
    </row>
    <row r="18" spans="2:17" ht="18" customHeight="1" x14ac:dyDescent="0.25">
      <c r="B18" s="5" t="s">
        <v>56</v>
      </c>
      <c r="C18" s="5" t="s">
        <v>15</v>
      </c>
      <c r="D18" s="20">
        <v>1112200000</v>
      </c>
      <c r="E18" s="20"/>
      <c r="F18" s="4">
        <f t="shared" ref="F18:F19" si="21">D18+E18</f>
        <v>1112200000</v>
      </c>
      <c r="G18" s="20"/>
      <c r="H18" s="4">
        <f t="shared" ref="H18:H19" si="22">F18+G18</f>
        <v>1112200000</v>
      </c>
      <c r="I18" s="20"/>
      <c r="J18" s="4">
        <f t="shared" ref="J18:J19" si="23">H18+I18</f>
        <v>1112200000</v>
      </c>
      <c r="K18" s="4">
        <v>1115300000</v>
      </c>
      <c r="L18" s="4"/>
      <c r="M18" s="20">
        <f t="shared" si="18"/>
        <v>1115300000</v>
      </c>
      <c r="N18" s="4"/>
      <c r="O18" s="20">
        <f t="shared" si="19"/>
        <v>1115300000</v>
      </c>
      <c r="P18" s="4"/>
      <c r="Q18" s="20">
        <f t="shared" si="20"/>
        <v>1115300000</v>
      </c>
    </row>
    <row r="19" spans="2:17" x14ac:dyDescent="0.25">
      <c r="B19" s="5" t="s">
        <v>69</v>
      </c>
      <c r="C19" s="5" t="s">
        <v>70</v>
      </c>
      <c r="D19" s="20">
        <v>2300000</v>
      </c>
      <c r="E19" s="20"/>
      <c r="F19" s="4">
        <f t="shared" si="21"/>
        <v>2300000</v>
      </c>
      <c r="G19" s="20"/>
      <c r="H19" s="4">
        <f t="shared" si="22"/>
        <v>2300000</v>
      </c>
      <c r="I19" s="20"/>
      <c r="J19" s="4">
        <f t="shared" si="23"/>
        <v>2300000</v>
      </c>
      <c r="K19" s="20">
        <v>2300000</v>
      </c>
      <c r="L19" s="20"/>
      <c r="M19" s="20">
        <f>K19+L19</f>
        <v>2300000</v>
      </c>
      <c r="N19" s="20"/>
      <c r="O19" s="20">
        <f>M19+N19</f>
        <v>2300000</v>
      </c>
      <c r="P19" s="20"/>
      <c r="Q19" s="20">
        <f>O19+P19</f>
        <v>2300000</v>
      </c>
    </row>
    <row r="20" spans="2:17" ht="31.5" x14ac:dyDescent="0.25">
      <c r="B20" s="16" t="s">
        <v>57</v>
      </c>
      <c r="C20" s="16" t="s">
        <v>16</v>
      </c>
      <c r="D20" s="3">
        <f t="shared" ref="D20:M20" si="24">SUM(D21:D22)</f>
        <v>14750000</v>
      </c>
      <c r="E20" s="3">
        <f t="shared" si="24"/>
        <v>0</v>
      </c>
      <c r="F20" s="3">
        <f t="shared" si="24"/>
        <v>14750000</v>
      </c>
      <c r="G20" s="3">
        <f t="shared" ref="G20:H20" si="25">SUM(G21:G22)</f>
        <v>0</v>
      </c>
      <c r="H20" s="3">
        <f t="shared" si="25"/>
        <v>14750000</v>
      </c>
      <c r="I20" s="3">
        <f t="shared" ref="I20:J20" si="26">SUM(I21:I22)</f>
        <v>0</v>
      </c>
      <c r="J20" s="3">
        <f t="shared" si="26"/>
        <v>14750000</v>
      </c>
      <c r="K20" s="3">
        <f t="shared" si="24"/>
        <v>15460000</v>
      </c>
      <c r="L20" s="3">
        <f t="shared" si="24"/>
        <v>0</v>
      </c>
      <c r="M20" s="3">
        <f t="shared" si="24"/>
        <v>15460000</v>
      </c>
      <c r="N20" s="3">
        <f t="shared" ref="N20:O20" si="27">SUM(N21:N22)</f>
        <v>0</v>
      </c>
      <c r="O20" s="3">
        <f t="shared" si="27"/>
        <v>15460000</v>
      </c>
      <c r="P20" s="3">
        <f t="shared" ref="P20:Q20" si="28">SUM(P21:P22)</f>
        <v>0</v>
      </c>
      <c r="Q20" s="3">
        <f t="shared" si="28"/>
        <v>15460000</v>
      </c>
    </row>
    <row r="21" spans="2:17" ht="21" customHeight="1" x14ac:dyDescent="0.25">
      <c r="B21" s="30" t="s">
        <v>149</v>
      </c>
      <c r="C21" s="30" t="s">
        <v>150</v>
      </c>
      <c r="D21" s="31">
        <v>11250000</v>
      </c>
      <c r="E21" s="31"/>
      <c r="F21" s="31">
        <f>D21+E21</f>
        <v>11250000</v>
      </c>
      <c r="G21" s="31"/>
      <c r="H21" s="31">
        <f>F21+G21</f>
        <v>11250000</v>
      </c>
      <c r="I21" s="31"/>
      <c r="J21" s="31">
        <f>H21+I21</f>
        <v>11250000</v>
      </c>
      <c r="K21" s="31">
        <v>11960000</v>
      </c>
      <c r="L21" s="31"/>
      <c r="M21" s="20">
        <f>K21+L21</f>
        <v>11960000</v>
      </c>
      <c r="N21" s="31"/>
      <c r="O21" s="20">
        <f>M21+N21</f>
        <v>11960000</v>
      </c>
      <c r="P21" s="31"/>
      <c r="Q21" s="20">
        <f>O21+P21</f>
        <v>11960000</v>
      </c>
    </row>
    <row r="22" spans="2:17" ht="18.75" customHeight="1" x14ac:dyDescent="0.25">
      <c r="B22" s="5" t="s">
        <v>58</v>
      </c>
      <c r="C22" s="5" t="s">
        <v>17</v>
      </c>
      <c r="D22" s="20">
        <v>3500000</v>
      </c>
      <c r="E22" s="20"/>
      <c r="F22" s="31">
        <f>D22+E22</f>
        <v>3500000</v>
      </c>
      <c r="G22" s="20"/>
      <c r="H22" s="31">
        <f>F22+G22</f>
        <v>3500000</v>
      </c>
      <c r="I22" s="20"/>
      <c r="J22" s="31">
        <f>H22+I22</f>
        <v>3500000</v>
      </c>
      <c r="K22" s="20">
        <v>3500000</v>
      </c>
      <c r="L22" s="20"/>
      <c r="M22" s="20">
        <f>K22+L22</f>
        <v>3500000</v>
      </c>
      <c r="N22" s="20"/>
      <c r="O22" s="20">
        <f>M22+N22</f>
        <v>3500000</v>
      </c>
      <c r="P22" s="20"/>
      <c r="Q22" s="20">
        <f>O22+P22</f>
        <v>3500000</v>
      </c>
    </row>
    <row r="23" spans="2:17" ht="18.75" customHeight="1" x14ac:dyDescent="0.25">
      <c r="B23" s="16" t="s">
        <v>18</v>
      </c>
      <c r="C23" s="16" t="s">
        <v>19</v>
      </c>
      <c r="D23" s="3">
        <f t="shared" ref="D23:Q23" si="29">D24</f>
        <v>212684500</v>
      </c>
      <c r="E23" s="3">
        <f t="shared" si="29"/>
        <v>0</v>
      </c>
      <c r="F23" s="3">
        <f t="shared" si="29"/>
        <v>212684500</v>
      </c>
      <c r="G23" s="3">
        <f t="shared" si="29"/>
        <v>0</v>
      </c>
      <c r="H23" s="3">
        <f t="shared" si="29"/>
        <v>212684500</v>
      </c>
      <c r="I23" s="3">
        <f t="shared" si="29"/>
        <v>0</v>
      </c>
      <c r="J23" s="3">
        <f t="shared" si="29"/>
        <v>212684500</v>
      </c>
      <c r="K23" s="3">
        <f t="shared" si="29"/>
        <v>212681900</v>
      </c>
      <c r="L23" s="3">
        <f t="shared" si="29"/>
        <v>0</v>
      </c>
      <c r="M23" s="3">
        <f t="shared" si="29"/>
        <v>212681900</v>
      </c>
      <c r="N23" s="3">
        <f t="shared" si="29"/>
        <v>0</v>
      </c>
      <c r="O23" s="3">
        <f t="shared" si="29"/>
        <v>212681900</v>
      </c>
      <c r="P23" s="3">
        <f t="shared" si="29"/>
        <v>0</v>
      </c>
      <c r="Q23" s="3">
        <f t="shared" si="29"/>
        <v>212681900</v>
      </c>
    </row>
    <row r="24" spans="2:17" ht="51" customHeight="1" x14ac:dyDescent="0.25">
      <c r="B24" s="5" t="s">
        <v>20</v>
      </c>
      <c r="C24" s="5" t="s">
        <v>21</v>
      </c>
      <c r="D24" s="31">
        <v>212684500</v>
      </c>
      <c r="E24" s="31"/>
      <c r="F24" s="31">
        <f>D24+E24</f>
        <v>212684500</v>
      </c>
      <c r="G24" s="31"/>
      <c r="H24" s="31">
        <f>F24+G24</f>
        <v>212684500</v>
      </c>
      <c r="I24" s="31"/>
      <c r="J24" s="31">
        <f>H24+I24</f>
        <v>212684500</v>
      </c>
      <c r="K24" s="31">
        <v>212681900</v>
      </c>
      <c r="L24" s="31"/>
      <c r="M24" s="31">
        <f>K24+L24</f>
        <v>212681900</v>
      </c>
      <c r="N24" s="31"/>
      <c r="O24" s="31">
        <f>M24+N24</f>
        <v>212681900</v>
      </c>
      <c r="P24" s="31"/>
      <c r="Q24" s="31">
        <f>O24+P24</f>
        <v>212681900</v>
      </c>
    </row>
    <row r="25" spans="2:17" ht="51" customHeight="1" x14ac:dyDescent="0.25">
      <c r="B25" s="16" t="s">
        <v>22</v>
      </c>
      <c r="C25" s="16" t="s">
        <v>23</v>
      </c>
      <c r="D25" s="3">
        <f t="shared" ref="D25:M25" si="30">SUM(D26,D27,D28,D33)</f>
        <v>60798420</v>
      </c>
      <c r="E25" s="3">
        <f t="shared" si="30"/>
        <v>0</v>
      </c>
      <c r="F25" s="3">
        <f t="shared" si="30"/>
        <v>60798420</v>
      </c>
      <c r="G25" s="3">
        <f t="shared" ref="G25:H25" si="31">SUM(G26,G27,G28,G33)</f>
        <v>0</v>
      </c>
      <c r="H25" s="3">
        <f t="shared" si="31"/>
        <v>60798420</v>
      </c>
      <c r="I25" s="3">
        <f t="shared" ref="I25:J25" si="32">SUM(I26,I27,I28,I33)</f>
        <v>0</v>
      </c>
      <c r="J25" s="3">
        <f t="shared" si="32"/>
        <v>60798420</v>
      </c>
      <c r="K25" s="3">
        <f t="shared" si="30"/>
        <v>43118420</v>
      </c>
      <c r="L25" s="3">
        <f t="shared" si="30"/>
        <v>0</v>
      </c>
      <c r="M25" s="3">
        <f t="shared" si="30"/>
        <v>43118420</v>
      </c>
      <c r="N25" s="3">
        <f t="shared" ref="N25:O25" si="33">SUM(N26,N27,N28,N33)</f>
        <v>0</v>
      </c>
      <c r="O25" s="3">
        <f t="shared" si="33"/>
        <v>43118420</v>
      </c>
      <c r="P25" s="3">
        <f t="shared" ref="P25:Q25" si="34">SUM(P26,P27,P28,P33)</f>
        <v>0</v>
      </c>
      <c r="Q25" s="3">
        <f t="shared" si="34"/>
        <v>43118420</v>
      </c>
    </row>
    <row r="26" spans="2:17" ht="68.25" customHeight="1" x14ac:dyDescent="0.25">
      <c r="B26" s="5" t="s">
        <v>53</v>
      </c>
      <c r="C26" s="5" t="s">
        <v>24</v>
      </c>
      <c r="D26" s="31">
        <v>3581000</v>
      </c>
      <c r="E26" s="31"/>
      <c r="F26" s="31">
        <f>D26+E26</f>
        <v>3581000</v>
      </c>
      <c r="G26" s="31"/>
      <c r="H26" s="31">
        <f>F26+G26</f>
        <v>3581000</v>
      </c>
      <c r="I26" s="31"/>
      <c r="J26" s="31">
        <f>H26+I26</f>
        <v>3581000</v>
      </c>
      <c r="K26" s="31">
        <v>3919000</v>
      </c>
      <c r="L26" s="31"/>
      <c r="M26" s="4">
        <f>K26+L26</f>
        <v>3919000</v>
      </c>
      <c r="N26" s="31"/>
      <c r="O26" s="4">
        <f>M26+N26</f>
        <v>3919000</v>
      </c>
      <c r="P26" s="31"/>
      <c r="Q26" s="4">
        <f>O26+P26</f>
        <v>3919000</v>
      </c>
    </row>
    <row r="27" spans="2:17" ht="51" customHeight="1" x14ac:dyDescent="0.25">
      <c r="B27" s="5" t="s">
        <v>52</v>
      </c>
      <c r="C27" s="5" t="s">
        <v>25</v>
      </c>
      <c r="D27" s="20">
        <v>20000000</v>
      </c>
      <c r="E27" s="20"/>
      <c r="F27" s="31">
        <f>D27+E27</f>
        <v>20000000</v>
      </c>
      <c r="G27" s="20"/>
      <c r="H27" s="31">
        <f>F27+G27</f>
        <v>20000000</v>
      </c>
      <c r="I27" s="20"/>
      <c r="J27" s="31">
        <f>H27+I27</f>
        <v>20000000</v>
      </c>
      <c r="K27" s="4"/>
      <c r="L27" s="4"/>
      <c r="M27" s="4"/>
      <c r="N27" s="4"/>
      <c r="O27" s="4"/>
      <c r="P27" s="4"/>
      <c r="Q27" s="4"/>
    </row>
    <row r="28" spans="2:17" ht="116.25" customHeight="1" x14ac:dyDescent="0.25">
      <c r="B28" s="5" t="s">
        <v>26</v>
      </c>
      <c r="C28" s="5" t="s">
        <v>64</v>
      </c>
      <c r="D28" s="20">
        <f t="shared" ref="D28:M28" si="35">D29+D30+D31+D32</f>
        <v>22664420</v>
      </c>
      <c r="E28" s="20">
        <f t="shared" si="35"/>
        <v>0</v>
      </c>
      <c r="F28" s="20">
        <f t="shared" si="35"/>
        <v>22664420</v>
      </c>
      <c r="G28" s="20">
        <f t="shared" ref="G28:H28" si="36">G29+G30+G31+G32</f>
        <v>0</v>
      </c>
      <c r="H28" s="20">
        <f t="shared" si="36"/>
        <v>22664420</v>
      </c>
      <c r="I28" s="20">
        <f t="shared" ref="I28:J28" si="37">I29+I30+I31+I32</f>
        <v>0</v>
      </c>
      <c r="J28" s="20">
        <f t="shared" si="37"/>
        <v>22664420</v>
      </c>
      <c r="K28" s="20">
        <f t="shared" si="35"/>
        <v>23264420</v>
      </c>
      <c r="L28" s="20">
        <f t="shared" si="35"/>
        <v>0</v>
      </c>
      <c r="M28" s="20">
        <f t="shared" si="35"/>
        <v>23264420</v>
      </c>
      <c r="N28" s="20">
        <f t="shared" ref="N28:O28" si="38">N29+N30+N31+N32</f>
        <v>0</v>
      </c>
      <c r="O28" s="20">
        <f t="shared" si="38"/>
        <v>23264420</v>
      </c>
      <c r="P28" s="20">
        <f t="shared" ref="P28:Q28" si="39">P29+P30+P31+P32</f>
        <v>0</v>
      </c>
      <c r="Q28" s="20">
        <f t="shared" si="39"/>
        <v>23264420</v>
      </c>
    </row>
    <row r="29" spans="2:17" ht="110.25" x14ac:dyDescent="0.25">
      <c r="B29" s="6" t="s">
        <v>51</v>
      </c>
      <c r="C29" s="6" t="s">
        <v>65</v>
      </c>
      <c r="D29" s="32">
        <v>17300000</v>
      </c>
      <c r="E29" s="32"/>
      <c r="F29" s="32">
        <f>D29+E29</f>
        <v>17300000</v>
      </c>
      <c r="G29" s="32"/>
      <c r="H29" s="32">
        <f>F29+G29</f>
        <v>17300000</v>
      </c>
      <c r="I29" s="32"/>
      <c r="J29" s="32">
        <f>H29+I29</f>
        <v>17300000</v>
      </c>
      <c r="K29" s="4">
        <v>17900000</v>
      </c>
      <c r="L29" s="4"/>
      <c r="M29" s="32">
        <f>K29+L29</f>
        <v>17900000</v>
      </c>
      <c r="N29" s="4"/>
      <c r="O29" s="32">
        <f>M29+N29</f>
        <v>17900000</v>
      </c>
      <c r="P29" s="4"/>
      <c r="Q29" s="32">
        <f>O29+P29</f>
        <v>17900000</v>
      </c>
    </row>
    <row r="30" spans="2:17" ht="110.25" x14ac:dyDescent="0.25">
      <c r="B30" s="6" t="s">
        <v>50</v>
      </c>
      <c r="C30" s="6" t="s">
        <v>66</v>
      </c>
      <c r="D30" s="32">
        <v>5358420</v>
      </c>
      <c r="E30" s="32"/>
      <c r="F30" s="32">
        <f>D30+E30</f>
        <v>5358420</v>
      </c>
      <c r="G30" s="32"/>
      <c r="H30" s="32">
        <f>F30+G30</f>
        <v>5358420</v>
      </c>
      <c r="I30" s="32"/>
      <c r="J30" s="32">
        <f>H30+I30</f>
        <v>5358420</v>
      </c>
      <c r="K30" s="32">
        <v>5358420</v>
      </c>
      <c r="L30" s="32"/>
      <c r="M30" s="32">
        <f>K30+L30</f>
        <v>5358420</v>
      </c>
      <c r="N30" s="32"/>
      <c r="O30" s="32">
        <f>M30+N30</f>
        <v>5358420</v>
      </c>
      <c r="P30" s="32"/>
      <c r="Q30" s="32">
        <f>O30+P30</f>
        <v>5358420</v>
      </c>
    </row>
    <row r="31" spans="2:17" ht="163.5" customHeight="1" x14ac:dyDescent="0.25">
      <c r="B31" s="6" t="s">
        <v>151</v>
      </c>
      <c r="C31" s="6" t="s">
        <v>152</v>
      </c>
      <c r="D31" s="32">
        <v>2000</v>
      </c>
      <c r="E31" s="32"/>
      <c r="F31" s="32">
        <f>D31+E31</f>
        <v>2000</v>
      </c>
      <c r="G31" s="32"/>
      <c r="H31" s="32">
        <f>F31+G31</f>
        <v>2000</v>
      </c>
      <c r="I31" s="32"/>
      <c r="J31" s="32">
        <f>H31+I31</f>
        <v>2000</v>
      </c>
      <c r="K31" s="32">
        <v>2000</v>
      </c>
      <c r="L31" s="32"/>
      <c r="M31" s="32">
        <f>K31+L31</f>
        <v>2000</v>
      </c>
      <c r="N31" s="32"/>
      <c r="O31" s="32">
        <f>M31+N31</f>
        <v>2000</v>
      </c>
      <c r="P31" s="32"/>
      <c r="Q31" s="32">
        <f>O31+P31</f>
        <v>2000</v>
      </c>
    </row>
    <row r="32" spans="2:17" ht="131.25" customHeight="1" x14ac:dyDescent="0.25">
      <c r="B32" s="6" t="s">
        <v>164</v>
      </c>
      <c r="C32" s="6" t="s">
        <v>163</v>
      </c>
      <c r="D32" s="32">
        <v>4000</v>
      </c>
      <c r="E32" s="32"/>
      <c r="F32" s="32">
        <f>D32+E32</f>
        <v>4000</v>
      </c>
      <c r="G32" s="32"/>
      <c r="H32" s="32">
        <f>F32+G32</f>
        <v>4000</v>
      </c>
      <c r="I32" s="32"/>
      <c r="J32" s="32">
        <f>H32+I32</f>
        <v>4000</v>
      </c>
      <c r="K32" s="32">
        <v>4000</v>
      </c>
      <c r="L32" s="32"/>
      <c r="M32" s="32">
        <f>K32+L32</f>
        <v>4000</v>
      </c>
      <c r="N32" s="32"/>
      <c r="O32" s="32">
        <f>M32+N32</f>
        <v>4000</v>
      </c>
      <c r="P32" s="32"/>
      <c r="Q32" s="32">
        <f>O32+P32</f>
        <v>4000</v>
      </c>
    </row>
    <row r="33" spans="2:18" ht="35.25" customHeight="1" x14ac:dyDescent="0.25">
      <c r="B33" s="5" t="s">
        <v>27</v>
      </c>
      <c r="C33" s="5" t="s">
        <v>28</v>
      </c>
      <c r="D33" s="4">
        <f t="shared" ref="D33:Q33" si="40">D34</f>
        <v>14553000</v>
      </c>
      <c r="E33" s="4">
        <f t="shared" si="40"/>
        <v>0</v>
      </c>
      <c r="F33" s="4">
        <f t="shared" si="40"/>
        <v>14553000</v>
      </c>
      <c r="G33" s="4">
        <f t="shared" si="40"/>
        <v>0</v>
      </c>
      <c r="H33" s="4">
        <f t="shared" si="40"/>
        <v>14553000</v>
      </c>
      <c r="I33" s="4">
        <f t="shared" si="40"/>
        <v>0</v>
      </c>
      <c r="J33" s="4">
        <f t="shared" si="40"/>
        <v>14553000</v>
      </c>
      <c r="K33" s="4">
        <f t="shared" si="40"/>
        <v>15935000</v>
      </c>
      <c r="L33" s="4">
        <f t="shared" si="40"/>
        <v>0</v>
      </c>
      <c r="M33" s="4">
        <f t="shared" si="40"/>
        <v>15935000</v>
      </c>
      <c r="N33" s="4">
        <f t="shared" si="40"/>
        <v>0</v>
      </c>
      <c r="O33" s="4">
        <f t="shared" si="40"/>
        <v>15935000</v>
      </c>
      <c r="P33" s="4">
        <f t="shared" si="40"/>
        <v>0</v>
      </c>
      <c r="Q33" s="4">
        <f t="shared" si="40"/>
        <v>15935000</v>
      </c>
    </row>
    <row r="34" spans="2:18" ht="65.25" customHeight="1" x14ac:dyDescent="0.25">
      <c r="B34" s="6" t="s">
        <v>49</v>
      </c>
      <c r="C34" s="6" t="s">
        <v>29</v>
      </c>
      <c r="D34" s="26">
        <v>14553000</v>
      </c>
      <c r="E34" s="26"/>
      <c r="F34" s="26">
        <f>D34+E34</f>
        <v>14553000</v>
      </c>
      <c r="G34" s="26"/>
      <c r="H34" s="26">
        <f>F34+G34</f>
        <v>14553000</v>
      </c>
      <c r="I34" s="26"/>
      <c r="J34" s="26">
        <f>H34+I34</f>
        <v>14553000</v>
      </c>
      <c r="K34" s="1">
        <v>15935000</v>
      </c>
      <c r="L34" s="1"/>
      <c r="M34" s="1">
        <f>K34+L34</f>
        <v>15935000</v>
      </c>
      <c r="N34" s="1"/>
      <c r="O34" s="1">
        <f>M34+N34</f>
        <v>15935000</v>
      </c>
      <c r="P34" s="1"/>
      <c r="Q34" s="1">
        <f>O34+P34</f>
        <v>15935000</v>
      </c>
    </row>
    <row r="35" spans="2:18" ht="23.25" customHeight="1" x14ac:dyDescent="0.25">
      <c r="B35" s="16" t="s">
        <v>30</v>
      </c>
      <c r="C35" s="16" t="s">
        <v>31</v>
      </c>
      <c r="D35" s="3">
        <f t="shared" ref="D35:M35" si="41">SUM(D36:D38)</f>
        <v>93092200</v>
      </c>
      <c r="E35" s="3">
        <f t="shared" si="41"/>
        <v>0</v>
      </c>
      <c r="F35" s="3">
        <f t="shared" si="41"/>
        <v>93092200</v>
      </c>
      <c r="G35" s="3">
        <f t="shared" ref="G35:H35" si="42">SUM(G36:G38)</f>
        <v>0</v>
      </c>
      <c r="H35" s="3">
        <f t="shared" si="42"/>
        <v>93092200</v>
      </c>
      <c r="I35" s="3">
        <f t="shared" ref="I35:J35" si="43">SUM(I36:I38)</f>
        <v>0</v>
      </c>
      <c r="J35" s="3">
        <f t="shared" si="43"/>
        <v>93092200</v>
      </c>
      <c r="K35" s="3">
        <f t="shared" si="41"/>
        <v>96152200</v>
      </c>
      <c r="L35" s="3">
        <f t="shared" si="41"/>
        <v>0</v>
      </c>
      <c r="M35" s="3">
        <f t="shared" si="41"/>
        <v>96152200</v>
      </c>
      <c r="N35" s="3">
        <f t="shared" ref="N35:O35" si="44">SUM(N36:N38)</f>
        <v>0</v>
      </c>
      <c r="O35" s="3">
        <f t="shared" si="44"/>
        <v>96152200</v>
      </c>
      <c r="P35" s="3">
        <f t="shared" ref="P35:Q35" si="45">SUM(P36:P38)</f>
        <v>0</v>
      </c>
      <c r="Q35" s="3">
        <f t="shared" si="45"/>
        <v>96152200</v>
      </c>
    </row>
    <row r="36" spans="2:18" ht="35.25" customHeight="1" x14ac:dyDescent="0.25">
      <c r="B36" s="5" t="s">
        <v>48</v>
      </c>
      <c r="C36" s="5" t="s">
        <v>32</v>
      </c>
      <c r="D36" s="31">
        <v>72520000</v>
      </c>
      <c r="E36" s="31"/>
      <c r="F36" s="31">
        <f>D36+E36</f>
        <v>72520000</v>
      </c>
      <c r="G36" s="31"/>
      <c r="H36" s="31">
        <f>F36+G36</f>
        <v>72520000</v>
      </c>
      <c r="I36" s="31"/>
      <c r="J36" s="31">
        <f>H36+I36</f>
        <v>72520000</v>
      </c>
      <c r="K36" s="31">
        <v>75580000</v>
      </c>
      <c r="L36" s="31"/>
      <c r="M36" s="20">
        <f>K36+L36</f>
        <v>75580000</v>
      </c>
      <c r="N36" s="31"/>
      <c r="O36" s="20">
        <f>M36+N36</f>
        <v>75580000</v>
      </c>
      <c r="P36" s="31"/>
      <c r="Q36" s="20">
        <f>O36+P36</f>
        <v>75580000</v>
      </c>
    </row>
    <row r="37" spans="2:18" ht="17.25" customHeight="1" x14ac:dyDescent="0.25">
      <c r="B37" s="5" t="s">
        <v>68</v>
      </c>
      <c r="C37" s="5" t="s">
        <v>33</v>
      </c>
      <c r="D37" s="20">
        <v>2364400</v>
      </c>
      <c r="E37" s="20"/>
      <c r="F37" s="31">
        <f t="shared" ref="F37:F46" si="46">D37+E37</f>
        <v>2364400</v>
      </c>
      <c r="G37" s="20"/>
      <c r="H37" s="31">
        <f t="shared" ref="H37:H38" si="47">F37+G37</f>
        <v>2364400</v>
      </c>
      <c r="I37" s="20"/>
      <c r="J37" s="31">
        <f t="shared" ref="J37:J38" si="48">H37+I37</f>
        <v>2364400</v>
      </c>
      <c r="K37" s="4">
        <v>2364400</v>
      </c>
      <c r="L37" s="4"/>
      <c r="M37" s="20">
        <f>K37+L37</f>
        <v>2364400</v>
      </c>
      <c r="N37" s="4"/>
      <c r="O37" s="20">
        <f>M37+N37</f>
        <v>2364400</v>
      </c>
      <c r="P37" s="4"/>
      <c r="Q37" s="20">
        <f>O37+P37</f>
        <v>2364400</v>
      </c>
    </row>
    <row r="38" spans="2:18" ht="18" customHeight="1" x14ac:dyDescent="0.25">
      <c r="B38" s="5" t="s">
        <v>47</v>
      </c>
      <c r="C38" s="5" t="s">
        <v>34</v>
      </c>
      <c r="D38" s="20">
        <v>18207800</v>
      </c>
      <c r="E38" s="20"/>
      <c r="F38" s="31">
        <f t="shared" si="46"/>
        <v>18207800</v>
      </c>
      <c r="G38" s="20"/>
      <c r="H38" s="31">
        <f t="shared" si="47"/>
        <v>18207800</v>
      </c>
      <c r="I38" s="20"/>
      <c r="J38" s="31">
        <f t="shared" si="48"/>
        <v>18207800</v>
      </c>
      <c r="K38" s="20">
        <v>18207800</v>
      </c>
      <c r="L38" s="20"/>
      <c r="M38" s="20">
        <f>K38+L38</f>
        <v>18207800</v>
      </c>
      <c r="N38" s="20"/>
      <c r="O38" s="20">
        <f>M38+N38</f>
        <v>18207800</v>
      </c>
      <c r="P38" s="20"/>
      <c r="Q38" s="20">
        <f>O38+P38</f>
        <v>18207800</v>
      </c>
    </row>
    <row r="39" spans="2:18" ht="35.25" customHeight="1" x14ac:dyDescent="0.25">
      <c r="B39" s="16" t="s">
        <v>35</v>
      </c>
      <c r="C39" s="16" t="s">
        <v>67</v>
      </c>
      <c r="D39" s="3">
        <f t="shared" ref="D39:M39" si="49">SUM(D40:D41)</f>
        <v>36245100</v>
      </c>
      <c r="E39" s="3">
        <f t="shared" si="49"/>
        <v>0</v>
      </c>
      <c r="F39" s="3">
        <f t="shared" si="49"/>
        <v>36245100</v>
      </c>
      <c r="G39" s="3">
        <f t="shared" ref="G39:H39" si="50">SUM(G40:G41)</f>
        <v>0</v>
      </c>
      <c r="H39" s="3">
        <f t="shared" si="50"/>
        <v>36245100</v>
      </c>
      <c r="I39" s="3">
        <f t="shared" ref="I39:J39" si="51">SUM(I40:I41)</f>
        <v>0</v>
      </c>
      <c r="J39" s="3">
        <f t="shared" si="51"/>
        <v>36245100</v>
      </c>
      <c r="K39" s="3">
        <f t="shared" si="49"/>
        <v>36825100</v>
      </c>
      <c r="L39" s="3">
        <f t="shared" si="49"/>
        <v>0</v>
      </c>
      <c r="M39" s="3">
        <f t="shared" si="49"/>
        <v>36825100</v>
      </c>
      <c r="N39" s="3">
        <f t="shared" ref="N39:O39" si="52">SUM(N40:N41)</f>
        <v>0</v>
      </c>
      <c r="O39" s="3">
        <f t="shared" si="52"/>
        <v>36825100</v>
      </c>
      <c r="P39" s="3">
        <f t="shared" ref="P39:Q39" si="53">SUM(P40:P41)</f>
        <v>0</v>
      </c>
      <c r="Q39" s="3">
        <f t="shared" si="53"/>
        <v>36825100</v>
      </c>
    </row>
    <row r="40" spans="2:18" ht="21" customHeight="1" x14ac:dyDescent="0.25">
      <c r="B40" s="17" t="s">
        <v>153</v>
      </c>
      <c r="C40" s="18" t="s">
        <v>154</v>
      </c>
      <c r="D40" s="31">
        <v>23155000</v>
      </c>
      <c r="E40" s="31"/>
      <c r="F40" s="31">
        <f t="shared" si="46"/>
        <v>23155000</v>
      </c>
      <c r="G40" s="31"/>
      <c r="H40" s="31">
        <f t="shared" ref="H40:H41" si="54">F40+G40</f>
        <v>23155000</v>
      </c>
      <c r="I40" s="31"/>
      <c r="J40" s="31">
        <f t="shared" ref="J40:J41" si="55">H40+I40</f>
        <v>23155000</v>
      </c>
      <c r="K40" s="31">
        <v>23165000</v>
      </c>
      <c r="L40" s="31"/>
      <c r="M40" s="4">
        <f>K40+L40</f>
        <v>23165000</v>
      </c>
      <c r="N40" s="31"/>
      <c r="O40" s="4">
        <f>M40+N40</f>
        <v>23165000</v>
      </c>
      <c r="P40" s="31"/>
      <c r="Q40" s="4">
        <f>O40+P40</f>
        <v>23165000</v>
      </c>
    </row>
    <row r="41" spans="2:18" ht="17.25" customHeight="1" x14ac:dyDescent="0.25">
      <c r="B41" s="17" t="s">
        <v>155</v>
      </c>
      <c r="C41" s="33" t="s">
        <v>156</v>
      </c>
      <c r="D41" s="20">
        <v>13090100</v>
      </c>
      <c r="E41" s="20"/>
      <c r="F41" s="31">
        <f t="shared" si="46"/>
        <v>13090100</v>
      </c>
      <c r="G41" s="20"/>
      <c r="H41" s="31">
        <f t="shared" si="54"/>
        <v>13090100</v>
      </c>
      <c r="I41" s="20"/>
      <c r="J41" s="31">
        <f t="shared" si="55"/>
        <v>13090100</v>
      </c>
      <c r="K41" s="4">
        <v>13660100</v>
      </c>
      <c r="L41" s="4"/>
      <c r="M41" s="4">
        <f>K41+L41</f>
        <v>13660100</v>
      </c>
      <c r="N41" s="4"/>
      <c r="O41" s="4">
        <f>M41+N41</f>
        <v>13660100</v>
      </c>
      <c r="P41" s="4"/>
      <c r="Q41" s="4">
        <f>O41+P41</f>
        <v>13660100</v>
      </c>
      <c r="R41" s="19"/>
    </row>
    <row r="42" spans="2:18" ht="36.75" customHeight="1" x14ac:dyDescent="0.25">
      <c r="B42" s="16" t="s">
        <v>36</v>
      </c>
      <c r="C42" s="16" t="s">
        <v>37</v>
      </c>
      <c r="D42" s="3">
        <f t="shared" ref="D42:Q42" si="56">SUM(D43,)</f>
        <v>7220000</v>
      </c>
      <c r="E42" s="3">
        <f t="shared" si="56"/>
        <v>0</v>
      </c>
      <c r="F42" s="3">
        <f t="shared" si="56"/>
        <v>7220000</v>
      </c>
      <c r="G42" s="3">
        <f t="shared" si="56"/>
        <v>0</v>
      </c>
      <c r="H42" s="3">
        <f t="shared" si="56"/>
        <v>7220000</v>
      </c>
      <c r="I42" s="3">
        <f t="shared" si="56"/>
        <v>0</v>
      </c>
      <c r="J42" s="3">
        <f t="shared" si="56"/>
        <v>7220000</v>
      </c>
      <c r="K42" s="3">
        <f t="shared" si="56"/>
        <v>7220000</v>
      </c>
      <c r="L42" s="3">
        <f t="shared" si="56"/>
        <v>0</v>
      </c>
      <c r="M42" s="3">
        <f t="shared" si="56"/>
        <v>7220000</v>
      </c>
      <c r="N42" s="3">
        <f t="shared" si="56"/>
        <v>0</v>
      </c>
      <c r="O42" s="3">
        <f t="shared" si="56"/>
        <v>7220000</v>
      </c>
      <c r="P42" s="3">
        <f t="shared" si="56"/>
        <v>0</v>
      </c>
      <c r="Q42" s="3">
        <f t="shared" si="56"/>
        <v>7220000</v>
      </c>
      <c r="R42" s="19"/>
    </row>
    <row r="43" spans="2:18" ht="99.75" customHeight="1" x14ac:dyDescent="0.25">
      <c r="B43" s="5" t="s">
        <v>38</v>
      </c>
      <c r="C43" s="5" t="s">
        <v>130</v>
      </c>
      <c r="D43" s="20">
        <v>7220000</v>
      </c>
      <c r="E43" s="20"/>
      <c r="F43" s="31">
        <f t="shared" si="46"/>
        <v>7220000</v>
      </c>
      <c r="G43" s="20"/>
      <c r="H43" s="31">
        <f t="shared" ref="H43" si="57">F43+G43</f>
        <v>7220000</v>
      </c>
      <c r="I43" s="20"/>
      <c r="J43" s="31">
        <f t="shared" ref="J43" si="58">H43+I43</f>
        <v>7220000</v>
      </c>
      <c r="K43" s="20">
        <v>7220000</v>
      </c>
      <c r="L43" s="20"/>
      <c r="M43" s="4">
        <f>K43+L43</f>
        <v>7220000</v>
      </c>
      <c r="N43" s="20"/>
      <c r="O43" s="4">
        <f>M43+N43</f>
        <v>7220000</v>
      </c>
      <c r="P43" s="20"/>
      <c r="Q43" s="4">
        <f>O43+P43</f>
        <v>7220000</v>
      </c>
    </row>
    <row r="44" spans="2:18" ht="19.5" customHeight="1" x14ac:dyDescent="0.25">
      <c r="B44" s="16" t="s">
        <v>39</v>
      </c>
      <c r="C44" s="16" t="s">
        <v>40</v>
      </c>
      <c r="D44" s="3">
        <f t="shared" ref="D44:M44" si="59">SUM(D45:D46)</f>
        <v>600000000</v>
      </c>
      <c r="E44" s="3">
        <f t="shared" si="59"/>
        <v>0</v>
      </c>
      <c r="F44" s="3">
        <f t="shared" si="59"/>
        <v>600000000</v>
      </c>
      <c r="G44" s="3">
        <f t="shared" ref="G44:H44" si="60">SUM(G45:G46)</f>
        <v>0</v>
      </c>
      <c r="H44" s="3">
        <f t="shared" si="60"/>
        <v>600000000</v>
      </c>
      <c r="I44" s="3">
        <f t="shared" ref="I44:J44" si="61">SUM(I45:I46)</f>
        <v>0</v>
      </c>
      <c r="J44" s="3">
        <f t="shared" si="61"/>
        <v>600000000</v>
      </c>
      <c r="K44" s="3">
        <f t="shared" si="59"/>
        <v>600000000</v>
      </c>
      <c r="L44" s="3">
        <f t="shared" si="59"/>
        <v>0</v>
      </c>
      <c r="M44" s="3">
        <f t="shared" si="59"/>
        <v>600000000</v>
      </c>
      <c r="N44" s="3">
        <f t="shared" ref="N44:O44" si="62">SUM(N45:N46)</f>
        <v>0</v>
      </c>
      <c r="O44" s="3">
        <f t="shared" si="62"/>
        <v>600000000</v>
      </c>
      <c r="P44" s="3">
        <f t="shared" ref="P44:Q44" si="63">SUM(P45:P46)</f>
        <v>0</v>
      </c>
      <c r="Q44" s="3">
        <f t="shared" si="63"/>
        <v>600000000</v>
      </c>
    </row>
    <row r="45" spans="2:18" ht="51.75" hidden="1" customHeight="1" x14ac:dyDescent="0.25">
      <c r="B45" s="34" t="s">
        <v>71</v>
      </c>
      <c r="C45" s="34" t="s">
        <v>72</v>
      </c>
      <c r="D45" s="35">
        <v>560000000</v>
      </c>
      <c r="E45" s="35"/>
      <c r="F45" s="31">
        <f t="shared" si="46"/>
        <v>560000000</v>
      </c>
      <c r="G45" s="35"/>
      <c r="H45" s="31">
        <f t="shared" ref="H45:H46" si="64">F45+G45</f>
        <v>560000000</v>
      </c>
      <c r="I45" s="35"/>
      <c r="J45" s="31">
        <f t="shared" ref="J45:J46" si="65">H45+I45</f>
        <v>560000000</v>
      </c>
      <c r="K45" s="35">
        <v>560000000</v>
      </c>
      <c r="L45" s="35"/>
      <c r="M45" s="4">
        <f>K45+L45</f>
        <v>560000000</v>
      </c>
      <c r="N45" s="35"/>
      <c r="O45" s="4">
        <f>M45+N45</f>
        <v>560000000</v>
      </c>
      <c r="P45" s="35"/>
      <c r="Q45" s="4">
        <f>O45+P45</f>
        <v>560000000</v>
      </c>
    </row>
    <row r="46" spans="2:18" ht="67.5" hidden="1" customHeight="1" x14ac:dyDescent="0.25">
      <c r="B46" s="5" t="s">
        <v>41</v>
      </c>
      <c r="C46" s="5" t="s">
        <v>42</v>
      </c>
      <c r="D46" s="20">
        <v>40000000</v>
      </c>
      <c r="E46" s="20"/>
      <c r="F46" s="31">
        <f t="shared" si="46"/>
        <v>40000000</v>
      </c>
      <c r="G46" s="20"/>
      <c r="H46" s="31">
        <f t="shared" si="64"/>
        <v>40000000</v>
      </c>
      <c r="I46" s="20"/>
      <c r="J46" s="31">
        <f t="shared" si="65"/>
        <v>40000000</v>
      </c>
      <c r="K46" s="20">
        <v>40000000</v>
      </c>
      <c r="L46" s="20"/>
      <c r="M46" s="4">
        <f>K46+L46</f>
        <v>40000000</v>
      </c>
      <c r="N46" s="20"/>
      <c r="O46" s="4">
        <f>M46+N46</f>
        <v>40000000</v>
      </c>
      <c r="P46" s="20"/>
      <c r="Q46" s="4">
        <f>O46+P46</f>
        <v>40000000</v>
      </c>
    </row>
    <row r="47" spans="2:18" ht="21" customHeight="1" x14ac:dyDescent="0.25">
      <c r="B47" s="16" t="s">
        <v>43</v>
      </c>
      <c r="C47" s="16" t="s">
        <v>44</v>
      </c>
      <c r="D47" s="3">
        <f t="shared" ref="D47:Q47" si="66">D48</f>
        <v>5000000</v>
      </c>
      <c r="E47" s="3">
        <f t="shared" si="66"/>
        <v>0</v>
      </c>
      <c r="F47" s="3">
        <f t="shared" si="66"/>
        <v>5000000</v>
      </c>
      <c r="G47" s="3">
        <f t="shared" si="66"/>
        <v>0</v>
      </c>
      <c r="H47" s="3">
        <f t="shared" si="66"/>
        <v>5000000</v>
      </c>
      <c r="I47" s="3">
        <f t="shared" si="66"/>
        <v>0</v>
      </c>
      <c r="J47" s="3">
        <f t="shared" si="66"/>
        <v>5000000</v>
      </c>
      <c r="K47" s="3">
        <f t="shared" si="66"/>
        <v>5000000</v>
      </c>
      <c r="L47" s="3">
        <f t="shared" si="66"/>
        <v>0</v>
      </c>
      <c r="M47" s="3">
        <f t="shared" si="66"/>
        <v>5000000</v>
      </c>
      <c r="N47" s="3">
        <f t="shared" si="66"/>
        <v>0</v>
      </c>
      <c r="O47" s="3">
        <f t="shared" si="66"/>
        <v>5000000</v>
      </c>
      <c r="P47" s="3">
        <f t="shared" si="66"/>
        <v>0</v>
      </c>
      <c r="Q47" s="3">
        <f t="shared" si="66"/>
        <v>5000000</v>
      </c>
    </row>
    <row r="48" spans="2:18" ht="31.5" customHeight="1" x14ac:dyDescent="0.25">
      <c r="B48" s="5" t="s">
        <v>45</v>
      </c>
      <c r="C48" s="5" t="s">
        <v>46</v>
      </c>
      <c r="D48" s="20">
        <v>5000000</v>
      </c>
      <c r="E48" s="20"/>
      <c r="F48" s="20">
        <f>D48+E48</f>
        <v>5000000</v>
      </c>
      <c r="G48" s="20"/>
      <c r="H48" s="20">
        <f>F48+G48</f>
        <v>5000000</v>
      </c>
      <c r="I48" s="20"/>
      <c r="J48" s="20">
        <f>H48+I48</f>
        <v>5000000</v>
      </c>
      <c r="K48" s="4">
        <v>5000000</v>
      </c>
      <c r="L48" s="4"/>
      <c r="M48" s="4">
        <f>K48+L48</f>
        <v>5000000</v>
      </c>
      <c r="N48" s="4"/>
      <c r="O48" s="4">
        <f>M48+N48</f>
        <v>5000000</v>
      </c>
      <c r="P48" s="4"/>
      <c r="Q48" s="4">
        <f>O48+P48</f>
        <v>5000000</v>
      </c>
    </row>
    <row r="49" spans="1:17" ht="17.25" customHeight="1" x14ac:dyDescent="0.25">
      <c r="A49" s="21"/>
      <c r="B49" s="16" t="s">
        <v>73</v>
      </c>
      <c r="C49" s="16" t="s">
        <v>74</v>
      </c>
      <c r="D49" s="2">
        <f t="shared" ref="D49" si="67">SUM(D50,D85)</f>
        <v>149108000</v>
      </c>
      <c r="E49" s="2">
        <f t="shared" ref="E49" si="68">SUM(E50,E85)</f>
        <v>-122959000</v>
      </c>
      <c r="F49" s="2">
        <f>F84</f>
        <v>26149000</v>
      </c>
      <c r="G49" s="2">
        <f>G84</f>
        <v>150000000</v>
      </c>
      <c r="H49" s="2">
        <f>H84</f>
        <v>176149000</v>
      </c>
      <c r="I49" s="2">
        <f>I84</f>
        <v>-150000000</v>
      </c>
      <c r="J49" s="2">
        <f>J84</f>
        <v>26149000</v>
      </c>
      <c r="K49" s="2">
        <f t="shared" ref="K49:N49" si="69">K84</f>
        <v>0</v>
      </c>
      <c r="L49" s="2">
        <f t="shared" si="69"/>
        <v>0</v>
      </c>
      <c r="M49" s="2">
        <f>M84</f>
        <v>0</v>
      </c>
      <c r="N49" s="2">
        <f t="shared" si="69"/>
        <v>0</v>
      </c>
      <c r="O49" s="2"/>
      <c r="P49" s="2">
        <f t="shared" ref="P49" si="70">P84</f>
        <v>0</v>
      </c>
      <c r="Q49" s="2"/>
    </row>
    <row r="50" spans="1:17" ht="35.25" hidden="1" customHeight="1" x14ac:dyDescent="0.25">
      <c r="A50" s="21"/>
      <c r="B50" s="16" t="s">
        <v>75</v>
      </c>
      <c r="C50" s="16" t="s">
        <v>76</v>
      </c>
      <c r="D50" s="3">
        <f t="shared" ref="D50:K50" si="71">SUM(D51,D58,D74)</f>
        <v>0</v>
      </c>
      <c r="E50" s="3"/>
      <c r="F50" s="3">
        <f t="shared" ref="F50:H50" si="72">SUM(F51,F58,F74)</f>
        <v>0</v>
      </c>
      <c r="G50" s="3"/>
      <c r="H50" s="3">
        <f t="shared" si="72"/>
        <v>0</v>
      </c>
      <c r="I50" s="3"/>
      <c r="J50" s="3">
        <f t="shared" ref="J50" si="73">SUM(J51,J58,J74)</f>
        <v>0</v>
      </c>
      <c r="K50" s="3">
        <f t="shared" si="71"/>
        <v>0</v>
      </c>
      <c r="L50" s="3"/>
      <c r="M50" s="3">
        <f t="shared" ref="M50" si="74">SUM(M51,M58,M74)</f>
        <v>0</v>
      </c>
      <c r="N50" s="3"/>
      <c r="O50" s="3"/>
      <c r="P50" s="3"/>
      <c r="Q50" s="3"/>
    </row>
    <row r="51" spans="1:17" ht="37.5" hidden="1" customHeight="1" x14ac:dyDescent="0.25">
      <c r="A51" s="21"/>
      <c r="B51" s="16" t="s">
        <v>77</v>
      </c>
      <c r="C51" s="16" t="s">
        <v>157</v>
      </c>
      <c r="D51" s="2">
        <f t="shared" ref="D51:K51" si="75">SUM(D52:D57)</f>
        <v>0</v>
      </c>
      <c r="E51" s="2"/>
      <c r="F51" s="2">
        <f t="shared" ref="F51:H51" si="76">SUM(F52:F57)</f>
        <v>0</v>
      </c>
      <c r="G51" s="2"/>
      <c r="H51" s="2">
        <f t="shared" si="76"/>
        <v>0</v>
      </c>
      <c r="I51" s="2"/>
      <c r="J51" s="2">
        <f t="shared" ref="J51" si="77">SUM(J52:J57)</f>
        <v>0</v>
      </c>
      <c r="K51" s="2">
        <f t="shared" si="75"/>
        <v>0</v>
      </c>
      <c r="L51" s="2"/>
      <c r="M51" s="2">
        <f t="shared" ref="M51" si="78">SUM(M52:M57)</f>
        <v>0</v>
      </c>
      <c r="N51" s="2"/>
      <c r="O51" s="2"/>
      <c r="P51" s="2"/>
      <c r="Q51" s="2"/>
    </row>
    <row r="52" spans="1:17" ht="51" hidden="1" customHeight="1" x14ac:dyDescent="0.25">
      <c r="A52" s="21"/>
      <c r="B52" s="6" t="s">
        <v>147</v>
      </c>
      <c r="C52" s="6" t="s">
        <v>148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83.25" hidden="1" customHeight="1" x14ac:dyDescent="0.25">
      <c r="A53" s="21"/>
      <c r="B53" s="6" t="s">
        <v>109</v>
      </c>
      <c r="C53" s="22" t="s">
        <v>129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53.25" hidden="1" customHeight="1" x14ac:dyDescent="0.25">
      <c r="A54" s="21"/>
      <c r="B54" s="6" t="s">
        <v>132</v>
      </c>
      <c r="C54" s="22" t="s">
        <v>136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67.5" hidden="1" customHeight="1" x14ac:dyDescent="0.25">
      <c r="A55" s="21"/>
      <c r="B55" s="6" t="s">
        <v>133</v>
      </c>
      <c r="C55" s="22" t="s">
        <v>137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53.25" hidden="1" customHeight="1" x14ac:dyDescent="0.25">
      <c r="A56" s="21"/>
      <c r="B56" s="6" t="s">
        <v>134</v>
      </c>
      <c r="C56" s="22" t="s">
        <v>138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52.5" hidden="1" customHeight="1" x14ac:dyDescent="0.25">
      <c r="A57" s="21"/>
      <c r="B57" s="6" t="s">
        <v>135</v>
      </c>
      <c r="C57" s="22" t="s">
        <v>139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35.25" hidden="1" customHeight="1" x14ac:dyDescent="0.25">
      <c r="A58" s="21"/>
      <c r="B58" s="16" t="s">
        <v>78</v>
      </c>
      <c r="C58" s="16" t="s">
        <v>79</v>
      </c>
      <c r="D58" s="3">
        <f t="shared" ref="D58:K58" si="79">SUM(D59:D73)</f>
        <v>0</v>
      </c>
      <c r="E58" s="3"/>
      <c r="F58" s="3">
        <f t="shared" ref="F58:H58" si="80">SUM(F59:F73)</f>
        <v>0</v>
      </c>
      <c r="G58" s="3"/>
      <c r="H58" s="3">
        <f t="shared" si="80"/>
        <v>0</v>
      </c>
      <c r="I58" s="3"/>
      <c r="J58" s="3">
        <f t="shared" ref="J58" si="81">SUM(J59:J73)</f>
        <v>0</v>
      </c>
      <c r="K58" s="3">
        <f t="shared" si="79"/>
        <v>0</v>
      </c>
      <c r="L58" s="3"/>
      <c r="M58" s="3">
        <f t="shared" ref="M58" si="82">SUM(M59:M73)</f>
        <v>0</v>
      </c>
      <c r="N58" s="3"/>
      <c r="O58" s="3"/>
      <c r="P58" s="3"/>
      <c r="Q58" s="3"/>
    </row>
    <row r="59" spans="1:17" ht="51" hidden="1" customHeight="1" x14ac:dyDescent="0.25">
      <c r="A59" s="21"/>
      <c r="B59" s="6" t="s">
        <v>80</v>
      </c>
      <c r="C59" s="6" t="s">
        <v>81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98.25" hidden="1" customHeight="1" x14ac:dyDescent="0.25">
      <c r="A60" s="21"/>
      <c r="B60" s="6" t="s">
        <v>82</v>
      </c>
      <c r="C60" s="6" t="s">
        <v>116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68.25" hidden="1" customHeight="1" x14ac:dyDescent="0.25">
      <c r="A61" s="21"/>
      <c r="B61" s="6" t="s">
        <v>108</v>
      </c>
      <c r="C61" s="6" t="s">
        <v>115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85.5" hidden="1" customHeight="1" x14ac:dyDescent="0.25">
      <c r="A62" s="21"/>
      <c r="B62" s="6" t="s">
        <v>83</v>
      </c>
      <c r="C62" s="6" t="s">
        <v>117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66.75" hidden="1" customHeight="1" x14ac:dyDescent="0.25">
      <c r="A63" s="21"/>
      <c r="B63" s="6" t="s">
        <v>84</v>
      </c>
      <c r="C63" s="6" t="s">
        <v>85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52.5" hidden="1" customHeight="1" x14ac:dyDescent="0.25">
      <c r="A64" s="21"/>
      <c r="B64" s="23" t="s">
        <v>86</v>
      </c>
      <c r="C64" s="24" t="s">
        <v>87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50.25" hidden="1" customHeight="1" x14ac:dyDescent="0.25">
      <c r="A65" s="21"/>
      <c r="B65" s="25" t="s">
        <v>88</v>
      </c>
      <c r="C65" s="24" t="s">
        <v>89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64.5" hidden="1" customHeight="1" x14ac:dyDescent="0.25">
      <c r="A66" s="21"/>
      <c r="B66" s="6" t="s">
        <v>105</v>
      </c>
      <c r="C66" s="6" t="s">
        <v>90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67.5" hidden="1" customHeight="1" x14ac:dyDescent="0.25">
      <c r="A67" s="21"/>
      <c r="B67" s="6" t="s">
        <v>91</v>
      </c>
      <c r="C67" s="6" t="s">
        <v>118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01.25" hidden="1" customHeight="1" x14ac:dyDescent="0.25">
      <c r="A68" s="21"/>
      <c r="B68" s="6" t="s">
        <v>92</v>
      </c>
      <c r="C68" s="6" t="s">
        <v>93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14.75" hidden="1" customHeight="1" x14ac:dyDescent="0.25">
      <c r="A69" s="21"/>
      <c r="B69" s="6" t="s">
        <v>94</v>
      </c>
      <c r="C69" s="6" t="s">
        <v>160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49.5" hidden="1" customHeight="1" x14ac:dyDescent="0.25">
      <c r="A70" s="21"/>
      <c r="B70" s="6" t="s">
        <v>140</v>
      </c>
      <c r="C70" s="6" t="s">
        <v>141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</row>
    <row r="71" spans="1:17" ht="130.5" hidden="1" customHeight="1" x14ac:dyDescent="0.25">
      <c r="A71" s="21"/>
      <c r="B71" s="6" t="s">
        <v>113</v>
      </c>
      <c r="C71" s="6" t="s">
        <v>119</v>
      </c>
      <c r="D71" s="1"/>
      <c r="E71" s="1"/>
      <c r="F71" s="1"/>
      <c r="G71" s="1"/>
      <c r="H71" s="1"/>
      <c r="I71" s="1"/>
      <c r="J71" s="1"/>
      <c r="K71" s="27"/>
      <c r="L71" s="27"/>
      <c r="M71" s="27"/>
      <c r="N71" s="27"/>
      <c r="O71" s="27"/>
      <c r="P71" s="27"/>
      <c r="Q71" s="27"/>
    </row>
    <row r="72" spans="1:17" ht="84" hidden="1" customHeight="1" x14ac:dyDescent="0.25">
      <c r="A72" s="21"/>
      <c r="B72" s="6" t="s">
        <v>144</v>
      </c>
      <c r="C72" s="22" t="s">
        <v>145</v>
      </c>
      <c r="D72" s="1"/>
      <c r="E72" s="1"/>
      <c r="F72" s="1"/>
      <c r="G72" s="1"/>
      <c r="H72" s="1"/>
      <c r="I72" s="1"/>
      <c r="J72" s="1"/>
      <c r="K72" s="8"/>
      <c r="L72" s="8"/>
      <c r="M72" s="8"/>
      <c r="N72" s="8"/>
      <c r="O72" s="8"/>
      <c r="P72" s="8"/>
      <c r="Q72" s="8"/>
    </row>
    <row r="73" spans="1:17" ht="36.75" hidden="1" customHeight="1" x14ac:dyDescent="0.25">
      <c r="A73" s="21"/>
      <c r="B73" s="6" t="s">
        <v>102</v>
      </c>
      <c r="C73" s="6" t="s">
        <v>120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</row>
    <row r="74" spans="1:17" ht="18" hidden="1" customHeight="1" x14ac:dyDescent="0.25">
      <c r="A74" s="21"/>
      <c r="B74" s="7" t="s">
        <v>95</v>
      </c>
      <c r="C74" s="7" t="s">
        <v>96</v>
      </c>
      <c r="D74" s="2">
        <f t="shared" ref="D74:K74" si="83">SUM(D75:D83)</f>
        <v>0</v>
      </c>
      <c r="E74" s="2"/>
      <c r="F74" s="2">
        <f t="shared" ref="F74:H74" si="84">SUM(F75:F83)</f>
        <v>0</v>
      </c>
      <c r="G74" s="2"/>
      <c r="H74" s="2">
        <f t="shared" si="84"/>
        <v>0</v>
      </c>
      <c r="I74" s="2"/>
      <c r="J74" s="2">
        <f t="shared" ref="J74" si="85">SUM(J75:J83)</f>
        <v>0</v>
      </c>
      <c r="K74" s="2">
        <f t="shared" si="83"/>
        <v>0</v>
      </c>
      <c r="L74" s="2"/>
      <c r="M74" s="2">
        <f t="shared" ref="M74" si="86">SUM(M75:M83)</f>
        <v>0</v>
      </c>
      <c r="N74" s="2"/>
      <c r="O74" s="2"/>
      <c r="P74" s="2"/>
      <c r="Q74" s="2"/>
    </row>
    <row r="75" spans="1:17" ht="65.25" hidden="1" customHeight="1" x14ac:dyDescent="0.25">
      <c r="A75" s="21"/>
      <c r="B75" s="6" t="s">
        <v>107</v>
      </c>
      <c r="C75" s="6" t="s">
        <v>97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66.75" hidden="1" customHeight="1" x14ac:dyDescent="0.25">
      <c r="A76" s="21"/>
      <c r="B76" s="6" t="s">
        <v>106</v>
      </c>
      <c r="C76" s="6" t="s">
        <v>98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97.5" hidden="1" customHeight="1" x14ac:dyDescent="0.25">
      <c r="A77" s="21"/>
      <c r="B77" s="6" t="s">
        <v>110</v>
      </c>
      <c r="C77" s="6" t="s">
        <v>146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84" hidden="1" customHeight="1" x14ac:dyDescent="0.25">
      <c r="A78" s="21"/>
      <c r="B78" s="6" t="s">
        <v>99</v>
      </c>
      <c r="C78" s="6" t="s">
        <v>100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97.5" hidden="1" customHeight="1" x14ac:dyDescent="0.25">
      <c r="A79" s="21"/>
      <c r="B79" s="6" t="s">
        <v>111</v>
      </c>
      <c r="C79" s="6" t="s">
        <v>112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97.5" hidden="1" customHeight="1" x14ac:dyDescent="0.25">
      <c r="A80" s="21"/>
      <c r="B80" s="6" t="s">
        <v>142</v>
      </c>
      <c r="C80" s="6" t="s">
        <v>143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63.5" hidden="1" customHeight="1" x14ac:dyDescent="0.25">
      <c r="A81" s="21"/>
      <c r="B81" s="6" t="s">
        <v>121</v>
      </c>
      <c r="C81" s="6" t="s">
        <v>122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96.5" hidden="1" customHeight="1" x14ac:dyDescent="0.25">
      <c r="A82" s="21"/>
      <c r="B82" s="6" t="s">
        <v>123</v>
      </c>
      <c r="C82" s="6" t="s">
        <v>124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66" hidden="1" customHeight="1" x14ac:dyDescent="0.25">
      <c r="A83" s="21"/>
      <c r="B83" s="6" t="s">
        <v>125</v>
      </c>
      <c r="C83" s="6" t="s">
        <v>126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33.75" customHeight="1" x14ac:dyDescent="0.25">
      <c r="A84" s="21"/>
      <c r="B84" s="7" t="s">
        <v>158</v>
      </c>
      <c r="C84" s="7" t="s">
        <v>159</v>
      </c>
      <c r="D84" s="29">
        <f t="shared" ref="D84:P84" si="87">D85</f>
        <v>149108000</v>
      </c>
      <c r="E84" s="29">
        <f t="shared" si="87"/>
        <v>-122959000</v>
      </c>
      <c r="F84" s="29">
        <f>F85</f>
        <v>26149000</v>
      </c>
      <c r="G84" s="29">
        <f>G85</f>
        <v>150000000</v>
      </c>
      <c r="H84" s="29">
        <f>H85</f>
        <v>176149000</v>
      </c>
      <c r="I84" s="29">
        <f>I85</f>
        <v>-150000000</v>
      </c>
      <c r="J84" s="29">
        <f>J85</f>
        <v>26149000</v>
      </c>
      <c r="K84" s="29">
        <f t="shared" si="87"/>
        <v>0</v>
      </c>
      <c r="L84" s="29">
        <f t="shared" si="87"/>
        <v>0</v>
      </c>
      <c r="M84" s="29">
        <f t="shared" si="87"/>
        <v>0</v>
      </c>
      <c r="N84" s="29">
        <f t="shared" si="87"/>
        <v>0</v>
      </c>
      <c r="O84" s="29"/>
      <c r="P84" s="29">
        <f t="shared" si="87"/>
        <v>0</v>
      </c>
      <c r="Q84" s="29"/>
    </row>
    <row r="85" spans="1:17" ht="50.25" customHeight="1" x14ac:dyDescent="0.25">
      <c r="A85" s="21"/>
      <c r="B85" s="7" t="s">
        <v>103</v>
      </c>
      <c r="C85" s="7" t="s">
        <v>104</v>
      </c>
      <c r="D85" s="2">
        <f t="shared" ref="D85:P85" si="88">SUM(D86:D86)</f>
        <v>149108000</v>
      </c>
      <c r="E85" s="2">
        <f t="shared" si="88"/>
        <v>-122959000</v>
      </c>
      <c r="F85" s="2">
        <f t="shared" si="88"/>
        <v>26149000</v>
      </c>
      <c r="G85" s="2">
        <f>SUM(G86:G87)</f>
        <v>150000000</v>
      </c>
      <c r="H85" s="2">
        <f>SUM(H86:H87)</f>
        <v>176149000</v>
      </c>
      <c r="I85" s="2">
        <f>SUM(I86:I87)</f>
        <v>-150000000</v>
      </c>
      <c r="J85" s="2">
        <f>SUM(J86:J87)</f>
        <v>26149000</v>
      </c>
      <c r="K85" s="2">
        <f t="shared" si="88"/>
        <v>0</v>
      </c>
      <c r="L85" s="2">
        <f t="shared" si="88"/>
        <v>0</v>
      </c>
      <c r="M85" s="2">
        <f t="shared" si="88"/>
        <v>0</v>
      </c>
      <c r="N85" s="2">
        <f t="shared" si="88"/>
        <v>0</v>
      </c>
      <c r="O85" s="2"/>
      <c r="P85" s="2">
        <f t="shared" si="88"/>
        <v>0</v>
      </c>
      <c r="Q85" s="2"/>
    </row>
    <row r="86" spans="1:17" ht="99" customHeight="1" x14ac:dyDescent="0.25">
      <c r="A86" s="21"/>
      <c r="B86" s="9" t="s">
        <v>127</v>
      </c>
      <c r="C86" s="9" t="s">
        <v>128</v>
      </c>
      <c r="D86" s="8">
        <v>149108000</v>
      </c>
      <c r="E86" s="8">
        <v>-122959000</v>
      </c>
      <c r="F86" s="8">
        <f>D86+E86</f>
        <v>26149000</v>
      </c>
      <c r="G86" s="8"/>
      <c r="H86" s="8">
        <f>F86+G86</f>
        <v>26149000</v>
      </c>
      <c r="I86" s="8"/>
      <c r="J86" s="8">
        <f>H86+I86</f>
        <v>26149000</v>
      </c>
      <c r="K86" s="1"/>
      <c r="L86" s="1"/>
      <c r="M86" s="1"/>
      <c r="N86" s="1"/>
      <c r="O86" s="1"/>
      <c r="P86" s="1"/>
      <c r="Q86" s="1"/>
    </row>
    <row r="87" spans="1:17" ht="98.25" hidden="1" customHeight="1" x14ac:dyDescent="0.25">
      <c r="A87" s="21"/>
      <c r="B87" s="9" t="s">
        <v>168</v>
      </c>
      <c r="C87" s="9" t="s">
        <v>169</v>
      </c>
      <c r="D87" s="8"/>
      <c r="E87" s="8"/>
      <c r="F87" s="8">
        <v>0</v>
      </c>
      <c r="G87" s="8">
        <v>150000000</v>
      </c>
      <c r="H87" s="8">
        <f>F87+G87</f>
        <v>150000000</v>
      </c>
      <c r="I87" s="41">
        <v>-150000000</v>
      </c>
      <c r="J87" s="8"/>
      <c r="K87" s="1"/>
      <c r="L87" s="1"/>
      <c r="M87" s="1"/>
      <c r="N87" s="1"/>
      <c r="O87" s="1"/>
      <c r="P87" s="1"/>
      <c r="Q87" s="1"/>
    </row>
    <row r="88" spans="1:17" ht="19.5" customHeight="1" x14ac:dyDescent="0.25">
      <c r="A88" s="21"/>
      <c r="B88" s="42" t="s">
        <v>114</v>
      </c>
      <c r="C88" s="42"/>
      <c r="D88" s="2">
        <f t="shared" ref="D88:M88" si="89">SUM(D8,D49)</f>
        <v>51175862420</v>
      </c>
      <c r="E88" s="2">
        <f t="shared" si="89"/>
        <v>-122959000</v>
      </c>
      <c r="F88" s="2">
        <f t="shared" si="89"/>
        <v>51052903420</v>
      </c>
      <c r="G88" s="2">
        <f>SUM(G8,G49)</f>
        <v>150000000</v>
      </c>
      <c r="H88" s="2">
        <f t="shared" ref="H88:J88" si="90">SUM(H8,H49)</f>
        <v>51202903420</v>
      </c>
      <c r="I88" s="2">
        <f>SUM(I8,I49)</f>
        <v>-150000000</v>
      </c>
      <c r="J88" s="2">
        <f t="shared" si="90"/>
        <v>51052903420</v>
      </c>
      <c r="K88" s="2">
        <f t="shared" si="89"/>
        <v>54871540820</v>
      </c>
      <c r="L88" s="2">
        <f t="shared" si="89"/>
        <v>0</v>
      </c>
      <c r="M88" s="2">
        <f t="shared" si="89"/>
        <v>54871540820</v>
      </c>
      <c r="N88" s="2">
        <f t="shared" ref="N88:O88" si="91">SUM(N8,N49)</f>
        <v>0</v>
      </c>
      <c r="O88" s="2">
        <f t="shared" si="91"/>
        <v>54871540820</v>
      </c>
      <c r="P88" s="2">
        <f t="shared" ref="P88:Q88" si="92">SUM(P8,P49)</f>
        <v>0</v>
      </c>
      <c r="Q88" s="2">
        <f t="shared" si="92"/>
        <v>54871540820</v>
      </c>
    </row>
  </sheetData>
  <mergeCells count="6">
    <mergeCell ref="B88:C88"/>
    <mergeCell ref="B6:K6"/>
    <mergeCell ref="B1:O1"/>
    <mergeCell ref="B2:O2"/>
    <mergeCell ref="B3:O3"/>
    <mergeCell ref="B5:O5"/>
  </mergeCells>
  <phoneticPr fontId="0" type="noConversion"/>
  <printOptions horizontalCentered="1"/>
  <pageMargins left="0.74803149606299213" right="0.35433070866141736" top="1.1811023622047245" bottom="0.59055118110236227" header="0.86614173228346458" footer="0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2016-11-04T06:55:52Z</cp:lastPrinted>
  <dcterms:created xsi:type="dcterms:W3CDTF">2010-10-13T08:18:32Z</dcterms:created>
  <dcterms:modified xsi:type="dcterms:W3CDTF">2016-11-04T07:06:15Z</dcterms:modified>
</cp:coreProperties>
</file>