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30" windowWidth="15225" windowHeight="8745"/>
  </bookViews>
  <sheets>
    <sheet name="Лист1" sheetId="1" r:id="rId1"/>
  </sheets>
  <definedNames>
    <definedName name="_xlnm.Print_Titles" localSheetId="0">Лист1!$6:$6</definedName>
    <definedName name="_xlnm.Print_Area" localSheetId="0">Лист1!$A$4:$G$466</definedName>
  </definedNames>
  <calcPr calcId="125725"/>
  <fileRecoveryPr repairLoad="1"/>
</workbook>
</file>

<file path=xl/calcChain.xml><?xml version="1.0" encoding="utf-8"?>
<calcChain xmlns="http://schemas.openxmlformats.org/spreadsheetml/2006/main">
  <c r="E113" i="1"/>
  <c r="E111" l="1"/>
  <c r="D111"/>
  <c r="C111"/>
  <c r="F111"/>
  <c r="F396"/>
  <c r="E396"/>
  <c r="D396"/>
  <c r="C396"/>
  <c r="F97"/>
  <c r="F240"/>
  <c r="C349"/>
  <c r="G439" l="1"/>
  <c r="C155"/>
  <c r="C154"/>
  <c r="C212"/>
  <c r="C211"/>
  <c r="F434" l="1"/>
  <c r="E434"/>
  <c r="D434"/>
  <c r="C434"/>
  <c r="F88" l="1"/>
  <c r="E88"/>
  <c r="D88"/>
  <c r="C88"/>
  <c r="C412"/>
  <c r="D412"/>
  <c r="E412"/>
  <c r="F412"/>
  <c r="C419"/>
  <c r="D419"/>
  <c r="E419"/>
  <c r="F419"/>
  <c r="F218" l="1"/>
  <c r="D218"/>
  <c r="C218"/>
  <c r="E218"/>
  <c r="F268" l="1"/>
  <c r="D268"/>
  <c r="C268"/>
  <c r="E339" l="1"/>
  <c r="E226"/>
  <c r="E107"/>
  <c r="C324" l="1"/>
  <c r="D324"/>
  <c r="E324"/>
  <c r="F324"/>
  <c r="F33" l="1"/>
  <c r="E33"/>
  <c r="F7"/>
  <c r="C7"/>
  <c r="E7"/>
  <c r="F152"/>
  <c r="C152"/>
  <c r="E152"/>
  <c r="E279"/>
  <c r="E268" l="1"/>
  <c r="F390"/>
  <c r="E390"/>
  <c r="D390"/>
  <c r="C390"/>
  <c r="F383"/>
  <c r="E383"/>
  <c r="D383"/>
  <c r="C383"/>
  <c r="F378"/>
  <c r="E378"/>
  <c r="D378"/>
  <c r="C378"/>
  <c r="F370"/>
  <c r="E370"/>
  <c r="D370"/>
  <c r="C370"/>
  <c r="F365"/>
  <c r="E365"/>
  <c r="D365"/>
  <c r="C365"/>
  <c r="F355"/>
  <c r="E355"/>
  <c r="D355"/>
  <c r="C355"/>
  <c r="F349"/>
  <c r="E349"/>
  <c r="D349"/>
  <c r="F343"/>
  <c r="E343"/>
  <c r="D343"/>
  <c r="C343"/>
  <c r="E338"/>
  <c r="D338"/>
  <c r="C338"/>
  <c r="F289"/>
  <c r="D289"/>
  <c r="C289"/>
  <c r="F261"/>
  <c r="E261"/>
  <c r="D261"/>
  <c r="C261"/>
  <c r="F234"/>
  <c r="D234"/>
  <c r="C234"/>
  <c r="F228"/>
  <c r="E228"/>
  <c r="D228"/>
  <c r="C228"/>
  <c r="F223"/>
  <c r="E223"/>
  <c r="D223"/>
  <c r="C223"/>
  <c r="F209"/>
  <c r="D209"/>
  <c r="C209"/>
  <c r="F206"/>
  <c r="D206"/>
  <c r="C206"/>
  <c r="F191"/>
  <c r="E191"/>
  <c r="D191"/>
  <c r="C191"/>
  <c r="D152"/>
  <c r="F133"/>
  <c r="D133"/>
  <c r="C133"/>
  <c r="F94"/>
  <c r="E94"/>
  <c r="D94"/>
  <c r="C94"/>
  <c r="D33"/>
  <c r="C33"/>
  <c r="D7"/>
  <c r="G206" l="1"/>
  <c r="G365"/>
  <c r="G378"/>
  <c r="G390"/>
  <c r="F338" l="1"/>
  <c r="E209"/>
  <c r="E206"/>
  <c r="E133"/>
  <c r="G349" l="1"/>
  <c r="G228"/>
  <c r="E289"/>
  <c r="F54"/>
  <c r="F441" s="1"/>
  <c r="D54"/>
  <c r="D441" s="1"/>
  <c r="C54"/>
  <c r="C441" s="1"/>
  <c r="G209" l="1"/>
  <c r="E54" l="1"/>
  <c r="E234" l="1"/>
  <c r="E441" l="1"/>
  <c r="G355"/>
  <c r="G370"/>
</calcChain>
</file>

<file path=xl/sharedStrings.xml><?xml version="1.0" encoding="utf-8"?>
<sst xmlns="http://schemas.openxmlformats.org/spreadsheetml/2006/main" count="419" uniqueCount="365">
  <si>
    <t>Департамент здравоохранения и фармации ЯО</t>
  </si>
  <si>
    <t>Департамент культуры  ЯО</t>
  </si>
  <si>
    <t>Департамент образования ЯО</t>
  </si>
  <si>
    <t>Департамент информатизации и связи ЯО</t>
  </si>
  <si>
    <t>Департамент финансов ЯО</t>
  </si>
  <si>
    <t>Департамент государственной службы занятости населения ЯО</t>
  </si>
  <si>
    <t>Департамент лесного хозяйства ЯО</t>
  </si>
  <si>
    <t>Инспекция государственного строительного надзора ЯО</t>
  </si>
  <si>
    <t>Департамент охраны окружающей среды и природопользования ЯО</t>
  </si>
  <si>
    <t>Департамент по охране и использованию животного мира ЯО</t>
  </si>
  <si>
    <t>Представительство Правительства ЯО при Правительстве РФ</t>
  </si>
  <si>
    <t>КВСР</t>
  </si>
  <si>
    <t xml:space="preserve">Федеральные </t>
  </si>
  <si>
    <t xml:space="preserve">Пояснения </t>
  </si>
  <si>
    <t>Перераспределение ассигнований</t>
  </si>
  <si>
    <t>Департамент экономического развития Ярославской области</t>
  </si>
  <si>
    <t>Приложение</t>
  </si>
  <si>
    <t>Контрольно-счетная палата ЯО</t>
  </si>
  <si>
    <t>Ярославская областная Дума</t>
  </si>
  <si>
    <t>Управление Судебного департамента ЯО</t>
  </si>
  <si>
    <t>Государственная жилищная инспекция ЯО</t>
  </si>
  <si>
    <t>Департамент топлива, энергетики и регулирования тарифов ЯО</t>
  </si>
  <si>
    <t>Избирательная комиссия ЯО</t>
  </si>
  <si>
    <t>Остатки федеральных средств</t>
  </si>
  <si>
    <t>Департамент агропромышленного комплекса и потребительского рынка ЯО</t>
  </si>
  <si>
    <t>Департамент государственного регулирования хозяйственной деятельности ЯО</t>
  </si>
  <si>
    <t>Департамент имущественных и земельных отношений Ярославской области</t>
  </si>
  <si>
    <t>к пояснительной записке</t>
  </si>
  <si>
    <t>ГРБС</t>
  </si>
  <si>
    <t>Инспекция государственного надзора за техническим состоянием самоходных машин и других видов техники Ярославской области</t>
  </si>
  <si>
    <t>Субвенция на оплуту жилого помещения и коммунальных услуг отдельным категориям граждан, оказание мер социальной поддержки которым относится к полномочиям ЯО</t>
  </si>
  <si>
    <t>КУ "Центр управления ЖКК"</t>
  </si>
  <si>
    <t>Перераспределение ассигнований между мцуниципальными образованиями в связи с уточнением потребности</t>
  </si>
  <si>
    <t>Межотраслевые мероприятия по энергосбережению</t>
  </si>
  <si>
    <t>Субсидия местным бюджетам на проведение мероприятий по энергосбережению за счет средств федерального бюджета</t>
  </si>
  <si>
    <t>Межотраслевые мероприятия по энергосбережению за счет средств федерального бюджета</t>
  </si>
  <si>
    <t>Перераспределение ассигнований на мероприятия по проведению энергетического форума в сумме 600 тыс.руб. на Правительство области</t>
  </si>
  <si>
    <t>Подпрограмма "Государственная поддержка молодых семей ЯО в приобретении (строительстве) жилья"</t>
  </si>
  <si>
    <t>Увеличение ассигнований в связи с поступлением средств федерального бюджета.</t>
  </si>
  <si>
    <t>Внесение изменений в приложение 7 закона о бюджете в связи с исключением распределения по районам из закона</t>
  </si>
  <si>
    <t>Субвенция на обеспечение жильем граждан, уволенных с военной службы и приравненных к ним лиц.</t>
  </si>
  <si>
    <t>Обеспечение равной доступности транспортных услуг для льготных категорий граждан</t>
  </si>
  <si>
    <t>Субвенция на освобождение от оплаты стоимости  проезда детей из многодетных семей, обучающихся в общеобразовательных учреждениях</t>
  </si>
  <si>
    <t xml:space="preserve">Льготный проезд студентов на автомобильном транспорте </t>
  </si>
  <si>
    <t>Иная дотация</t>
  </si>
  <si>
    <t>Мероприятия по реализации Закона Ярославской области от 30.06.2011 № 22-з "О дорожном фонде Ярославской области"</t>
  </si>
  <si>
    <t>Перераспределение ассигнований между видами расходов бюджетной классификации</t>
  </si>
  <si>
    <t>Приобретение акций и иных форм участия в капитале в собственность Ярославской области, в том числе внесение взносов в уставные капиталы</t>
  </si>
  <si>
    <t>Развитие инфраструктуры ОАО "Аэропорт "Туношна"</t>
  </si>
  <si>
    <t xml:space="preserve">Перераспределение ассигнований между целевыми статьями и видами расходов в пределах выделенных ассигнований </t>
  </si>
  <si>
    <t>Строительство, модернизация, ремонт и содержание автомобильных дорог общего пользования, в том числе дорог в поселениях (за исключением автомобильных дорог федерального значения)</t>
  </si>
  <si>
    <t>Реализация программных мероприятий в части предоставления государственной поддержки субъектам промышленной деятельности в форме субсидий</t>
  </si>
  <si>
    <t>ОЦП сохранение, возрождение и развитие народных художественных промыслов</t>
  </si>
  <si>
    <t>Перераспределение ассигнований в рамках программы между видами расходов бюджетной классификации</t>
  </si>
  <si>
    <t>ОЦП энергосбережение и повышение эффективности в Ярославской области"</t>
  </si>
  <si>
    <t>Субсидия из федерального бюджета по Распоряжению Правительства РФ от 11.07.2012 №1241-р</t>
  </si>
  <si>
    <t>Увеличение ассигнований за счет остатков на 01.01.2012. субсидии из фед.бюджета на софинансирование мероприятий по закупке оборудования и расходных материалов для неонатального и аудиологического скрининга</t>
  </si>
  <si>
    <t>Перераспределение ассигнований в связи с уточнением КЦСР по ОЦП "Энергосбережение"</t>
  </si>
  <si>
    <t>Подключение общедоступных библиотек муниципальных образований к сети Интернет и развитие системы библиотечного дела с учетом задач расширения информационных технологий и оцифровки</t>
  </si>
  <si>
    <t>Мероприятия в области культуры и кинематографии</t>
  </si>
  <si>
    <t>ОЦП "Энергосбережение и повышение энергоэффективности в Ярославской области"</t>
  </si>
  <si>
    <t>Субвенция на содержание муниципальных казенных учреждений социального обслуживания населения, выполнение муниципальных заданий муниципальными бюджетными учреждениями социального обслуживания населения и бюджетные инвестиции</t>
  </si>
  <si>
    <t>Субвенция на оказание социальной помощи отдельным категориям граждан</t>
  </si>
  <si>
    <t>Субвенция на содержание специализированных учреждений в сфере социальной защиты населения</t>
  </si>
  <si>
    <t>Субвенция на оплату жилья и коммунальных услуг отдельным категориям граждан, осуществление мер социальной поддержки которых относится к полномочиям Ярославской области</t>
  </si>
  <si>
    <t>Обеспечение мер социальной поддержки реабилитированных граждан ( компенсация установки телефона)</t>
  </si>
  <si>
    <t>Оказание других видов социальной помощи</t>
  </si>
  <si>
    <t>Ведомственная целевая программа "Социальная поддержка населения Ярославской области"</t>
  </si>
  <si>
    <t>Межбюджетные трансферты на реализацию ведомственной целевой программы "Социальная поддержка населения Ярославской области"</t>
  </si>
  <si>
    <t>Субвенция на денежные выплаты</t>
  </si>
  <si>
    <t>Субвенция на обеспечение мер социальной поддержки населения отдельным категориям граждан в части выплаты ЕДВ ветеранам труда и труженникам тыла</t>
  </si>
  <si>
    <t>Субвенция на обеспечение мер социальной поддержки населения отдельным категориям граждан в части выплаты ЕДВ реабилитированным гражданам</t>
  </si>
  <si>
    <t>Субвенция на выплату гражданам государственных единовременных пособий и ежемесячных компенсаций при возникновении поствакцинальных осложнений</t>
  </si>
  <si>
    <t>Региональная программа "Социальная поддержка пожилых граждан ЯО"</t>
  </si>
  <si>
    <t>Межбюджетные трансферты на реализацию региональной программы "Социальная поддержка пожилых граждан Ярославской области</t>
  </si>
  <si>
    <t>Адресная поддержка спортивных организаций, осуществляющих подготовку спортивного резерва по базовым олимпийским и паралимпийским видам спорта</t>
  </si>
  <si>
    <t>ОЦП " Развитие материально-технической базы физкультуры и спорта в ЯО"</t>
  </si>
  <si>
    <t>Перераспределение ассигнований на обустройство плоскостных сооружений между муниципальными районами</t>
  </si>
  <si>
    <t>ОЦП "Энергосбережение и повышение энергоэффективности в ЯО"</t>
  </si>
  <si>
    <t>Перераспределение между подразделами для проведения энергоаудита ГУ ЦСП ШВСМ</t>
  </si>
  <si>
    <t>ОЦП "Семья и дети Ярославии"</t>
  </si>
  <si>
    <t>Перераспределение ассигнований на лагеря, проводимые общественными организациями</t>
  </si>
  <si>
    <t xml:space="preserve">ОЦП "Социальная поддержка пожилых граждан в Ярославской области" </t>
  </si>
  <si>
    <t>Перераспределение расходов ВЦП департамента на субсидии общественным организациям</t>
  </si>
  <si>
    <t>Перераспределение ассигнований с субсидии на госзадание на субсидию на иные цели для обеспечения техническими средствами кандидатов в олимпийские и паралимпийскиесборные страны</t>
  </si>
  <si>
    <t>Перераспределение ассигнований с мероприятий в рамках ВЦП на увеличение субсидии на иные цели ГУ ЯО ЯОМИЦ на издание газеты "Ветераны и молодежь" в связи с увеличением тиража выпуска</t>
  </si>
  <si>
    <t>Социальная поддержка Героев Советского Союза,Героев Российской Федерации и полных кавалеров Ордена Славы</t>
  </si>
  <si>
    <t>Социальная поддержка Героев Социалистического труда и полных кавалеров Ордена Трудовой Славы</t>
  </si>
  <si>
    <t>Субсидии на поддержку сельскохозяйственного производства</t>
  </si>
  <si>
    <t>Увеличение средств федерального бюджета в соответствии с соглашением с Минсельхозом РФ № 216/17 от 27.02.2012г.</t>
  </si>
  <si>
    <t>Субсидия на проведение мероприятий по развитию газификации в сельской местности</t>
  </si>
  <si>
    <t>ВЦП "Государственная поддержка подведомственных учреждений АПК ЯО"</t>
  </si>
  <si>
    <t>Перераспределение  ассигнований с ОЦП "Развитие АПК и сельских территорий ЯО" в связи с корректировкой государственного задания ГБУ ЯО "ЯГИКСПП" в части увеличения количества услуг для проведения экспертизы продуктов питания для государственных нужд.</t>
  </si>
  <si>
    <t>РП "Предупреждение заноса и распространения африканской чумы свиней и обеспечения эпизоотического благополучия территории ЯО"</t>
  </si>
  <si>
    <t>ОЦП Энергосбережение и повышение энергоэффективности ЯО"</t>
  </si>
  <si>
    <t>Субсидия на улучшение жилищных условий граждан РФ, проживающих в сельской местности</t>
  </si>
  <si>
    <t>Перераспределение ассигнований областного (6772,2  тыс.руб.) и федерального бюджетов (124,3 тыс.руб.) между районами в связи с корректировкой списков-участников программы</t>
  </si>
  <si>
    <t>Субсидия на реализацию мероприятий ОЦП "Обращение с твердыми бытовыми отходами на территории ЯО"  в части модернизации инфраструктуры в сфере обращения с ТБО"</t>
  </si>
  <si>
    <t>Перераспределение ассигнований между подразделами бюджетной классификации в связи с корректировкой мероприятий программы.</t>
  </si>
  <si>
    <t>Субсидия на осуществление капитального ремонта гидротехнических сооружений, находящихся в муниципальной собственности, и безхозяйных гидротехнических сооружений на территории ЯО</t>
  </si>
  <si>
    <t xml:space="preserve">Увеличение ассигнований на средства федерального бюджета </t>
  </si>
  <si>
    <t>Перераспределение ассигнований между мероприятиями ВЦП "Управление охраной окружающей среды и рациональным природопользованием в ЯО" в связи с необходимостью разработки проектной документации на новом объекте в целях предотвращения аварийной ситуации.</t>
  </si>
  <si>
    <t xml:space="preserve">Субсидия на реализацию мероприятий по строительству и реконструкции  объектов водоснабжения и водоотведения в рамках региональной программы "Развитие водоснабжения, водоотведения и очистки сточных вод ЯО" на 2012-2017гг </t>
  </si>
  <si>
    <t xml:space="preserve">Распределение средств ФБ, предоставляемых в 2012 году в виде субсидий из ФБ Ярославской области в указанном объеме утверждено Распоряжением Правительства РФ от 14.07.2012                                   № 1272-р  </t>
  </si>
  <si>
    <t>ОЦП «Комплексная программа модернизации и реформирования жилищно-коммунального хозяйства ЯО» на 2011-2014 годы</t>
  </si>
  <si>
    <t>Перераспределение вида расхода с 522 на 521</t>
  </si>
  <si>
    <t>Выполнение пусконаладочных работ по объекту "Областной перинатальный центр"</t>
  </si>
  <si>
    <t xml:space="preserve"> Увеличение расходов на основании искового заявления прокуратуры в арбитражный суд</t>
  </si>
  <si>
    <t>Строительство газовой котельной с инженерными коммуникациями в Григорьевском психоневрологическом интернате</t>
  </si>
  <si>
    <t xml:space="preserve">Субсидия на выполнение гос. задания ГБУ ЯО "Областная служба заказчика" </t>
  </si>
  <si>
    <t>Уменьшение расходов в связи с уточнением нормативов затрат</t>
  </si>
  <si>
    <t xml:space="preserve">ОЦП"Комплексный инвестиционный план модернизации городского поселения Гаврилов-Ям" на 2010-2015 годы </t>
  </si>
  <si>
    <t>ОЦП "Обеспечение приоритетных направлений развития экономики Ярославской области квалифицированными кадрами рабочих и специалистов"</t>
  </si>
  <si>
    <t>ОЦП "Развитие материально-технической базы учреждений здравоохранения ЯО"</t>
  </si>
  <si>
    <t>ОЦП "Развитие материально-технической базы общеобразовательных учреждений ЯО"</t>
  </si>
  <si>
    <t xml:space="preserve">Увеличение расходов по объекту "Завершение строительства СОШ № 12 г.Рыбинска" в связи с перераспределением средств с РП "Стимулирование развития жилищного строительства ЯО" </t>
  </si>
  <si>
    <t xml:space="preserve">Уменьшение средств по объекту "Завершение строительства СОШ № 12 г.Рыбинска" в связи с отсутствием федеральных средств на софинансирование объекта в рамках РП "Стимулирование развития жилищного строительства ЯО" </t>
  </si>
  <si>
    <t xml:space="preserve">Субвенция на осуществление полномочий по  обеспечению жильем отдельных категорий граждан, установленных федеральными законами от 12 января 1995 года № 5-ФЗ "О ветеранах" в соответствии с Указом Президента РФ от 7 мая 2008 года N 714 
</t>
  </si>
  <si>
    <t>Субсидия на реализацию мероприятий ОЦП "Берегоукрепление"</t>
  </si>
  <si>
    <t>Передвижка с КЦСР 1020102 на 1001202 в соответствии с уведомлением Федерального агентства водных ресурсов                                                                       № 052-71-938-51 от 11.03.2012</t>
  </si>
  <si>
    <t>Субсидия на приобретение искуственного футбольного покрытия с комплектующими материалами для оснащения профильных спортивных школ</t>
  </si>
  <si>
    <t>В соответствии с согл.от 06.06.2012 № 199.</t>
  </si>
  <si>
    <t>изменение целевой статьи в рамках РП "Знергосбережение и повышение знергоэффективности в Ярославской области" в соответствии с приказом Минфина от 21.12.11 № 180-н</t>
  </si>
  <si>
    <t xml:space="preserve">прераспределение ассигнований между видами расходов в связи  с оплатой програмных продуктов по защите персональных данных, уточнение расходов по смете департамента </t>
  </si>
  <si>
    <t>Департамент общественных связей  Ярославской области</t>
  </si>
  <si>
    <t xml:space="preserve">Выделение ассигнований на ОЦП "Обеспечение безопасности граждан на водных объектах ЯО" в разрезе муниципальных образований (программа утверждена на 2012г.в сумме 3388 т.р.) за счет приведения в соответствие  ассигнований по начислениям на оплату труда </t>
  </si>
  <si>
    <t xml:space="preserve">Дополнительные асигнования в рамках ОЦП " Повышение безопасности жизнедеятельности населения ЯО" на строительство газовой котельной в п.Борисоглебский, в котором ражмещается ГКУ " Отряд противопожарной службы № 19" (2100т.р.) и субсидия добровольным пожарным командам за участие в профилактике пожаров (50т.р.) за счет приведения в соответствие  ассигнований по начислениям на оплату труда </t>
  </si>
  <si>
    <t xml:space="preserve">Дополнительные асигнования в рамках ОЦП " Профилактика правонарушений в ЯО" на поощрение добровольной сдачи населением незаконно хранящегося оружия за счет приведения в соответствие  ассигнований по начислениям на оплату труда </t>
  </si>
  <si>
    <t>Перераспределение ассигнований в связи с повышением заработной платы работникам скорой помощи с 01.07.2012. за счет экономии расходов по одноканальному финансированию, расходов по содержанию учреждений, а также субсидий на выполнение госзадания с учетом приведения в соответствие с федеральным законом от 24.07.2009. № 212-ФЗ начислений по оплате труда</t>
  </si>
  <si>
    <t>ОЦП развития субъектов малого и среднего предпринимательства</t>
  </si>
  <si>
    <t>Реализация муниципальных программ развития субъектов малого и среднего предпринимательства</t>
  </si>
  <si>
    <t>ОЦП Стимулирование инвестиционной деятельности в Ярославской области</t>
  </si>
  <si>
    <t>Передвижка ассигнований в рамках программы на мероприятие по созданию объектов инфраструктуры инвестиционной площадки "Ростовская"</t>
  </si>
  <si>
    <t>ОЦП развития туризма и отдыха</t>
  </si>
  <si>
    <t>Увеличение расходов по ходатайству ДЭР на корректировку ПСД  (сумма по переписке - 600 тыс.руб) на проведение мероприятий по созданию промышленного парка "Гаврилов-Ям"</t>
  </si>
  <si>
    <t>Уменьшение  расходов в связи с переносом сроков разработки ПСД и прохождения экспертизы (ожидается перенос отдельных этапов выполнения работ на 2013 год)</t>
  </si>
  <si>
    <t>Увеличение  расходов по объекту реконструкция стадиона "Спартак" г.Ростов в сумме 80 млн.руб. в связи с поступлением федеральных средств, по объекту завершение строительства крытого катка с искуственным льдом г.Переславль-Залесский в сумме 19,5 млн.рублей (остаток 2011 г) Увед.Минспорта от 15.03.2012 № 777-71-924-22.</t>
  </si>
  <si>
    <t>Перераспределение ассигнований в рамках программы между видами расходов бюджетной классификации с прочих работ (услуг) на пополнение фонда поддержки малого и среднего предпринимательства</t>
  </si>
  <si>
    <t xml:space="preserve">Федеральные средства на выплату денежного поощрения лучшим учителям.Распоряжение Правительства РФ от 07.12.2011 N 2198-р
</t>
  </si>
  <si>
    <t>Федеральные средства на обеспечение жилыми помещениями детей-сирот и детей, оставшихся без попечения родителей. Распоряжение Правительства РФ от 07.06.2012 № 937-р</t>
  </si>
  <si>
    <t>Подпрограмма "Семья и дети" ОЦП "Семья и дети Ярославии"</t>
  </si>
  <si>
    <t>Субвенция на обеспечение образовательного процесса</t>
  </si>
  <si>
    <t xml:space="preserve">Перераспределение ассигнований на субвенцию на обеспечение образовательного процессаа в связи с уточнением количества воспитанников в дошкольных образовательных учреждениях </t>
  </si>
  <si>
    <t>Начальное и среднее профессиональное образование</t>
  </si>
  <si>
    <t>Перераспредление ассигнований между видами расходов в связи с изменением исполнителей мерприятий программы</t>
  </si>
  <si>
    <t>Субвенция на 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t>
  </si>
  <si>
    <t>Субвенция на государственную поддержку опеки и попечительства</t>
  </si>
  <si>
    <t>Субвенция на выплату единовременного пособия при всех формах устройства детей, лишенных родительского попечения, в семью</t>
  </si>
  <si>
    <t>ОЦП "Профилактика правонарушений в ЯО"</t>
  </si>
  <si>
    <t>Перераспределение ассигнований с вида расходов  244 "Прочая закупка товаров, работ, услуг", на вид расходов 242 "Закупка товаров, работ, услуг в сфере информационно-коммуникационных технологий" в связи  с уточнением отнесения вида раходов;</t>
  </si>
  <si>
    <t>Субсидия на реализацию подпрограммы "Ярославские каникулы" ОЦП "Семья и дети Ярславии"в части компенсации стоимости санаторно-курортной путевки лицам, нуждающимся в санаторно-курортном лечении, в 2012 году</t>
  </si>
  <si>
    <t>Перераспределение ассигнований между муниципальными районами</t>
  </si>
  <si>
    <t>Перераспределение бюджетных ассигнований с КВР 870 - "Резервные средства" по итогам смотра-конкурса на лучшую постановку учебно-тренировочной работы</t>
  </si>
  <si>
    <t>Увеличение ассигнований за счет остатков на 01.01.2012. субсидии из фед. бюджета на осуществление организационных мероприятий по обеспечению граждан лекарственными препаратами,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</si>
  <si>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 xml:space="preserve">Увеличение ассигнований за счет остатков на 01.01.2012. сувбенции из фед.бюджета на оказание отдельным категориям граждан государственной социальной помощи по обеспечению лекарственными средствами, изделиями медицинского назначения, а также специализированными продуктами лечебного питания для детей-инвалидов </t>
  </si>
  <si>
    <t>Увеличение ассигнований за счет остатков на 01.01.2012. иных трансфертов из фед.бюджета на реализацию отдельных полномочий в области лекарственного обеспечения</t>
  </si>
  <si>
    <t>Изменение целевой статьи в рамках РП "Знергосбережение и повышение знергоэффективности в Ярославской области" в соответствии с приказом Минфина от 21.12.11 № 180-н</t>
  </si>
  <si>
    <t>Передвижка зарезервированных ассигнований по ОЦП "Профилактика правонарушений в Ярославской области" с целью реализации мероприятий</t>
  </si>
  <si>
    <t>Перераспределение ассигнований между видами расходов в  соответствии с приказом Минфина от 21.12.11 № 180-н</t>
  </si>
  <si>
    <t>Субвенция на компенсацию расходов на содержание ребенка в дошкольной образовательной организации</t>
  </si>
  <si>
    <t>Перераспределение ассигнований между муниципальными районами в связи с недостаточностью ассигнований на выплату компенсации родительской платы в детских дошкольных организациях за ноябрь 2012 г</t>
  </si>
  <si>
    <t xml:space="preserve">РП "Энергосбережение и повышение энергоэффективности в Ярославской области" </t>
  </si>
  <si>
    <t xml:space="preserve">Дополнительные ассигнования на проведение ремонтных работ выделенных площадей для сотрудников по ул.Советская в результате увеличения штатной численности в связи с передачей полномочий </t>
  </si>
  <si>
    <t>Перераспределение ассигнований с департамента финансов в рамках РП"Повышение эффективности бюджетных расходов Ярославской области"</t>
  </si>
  <si>
    <t>Перераспределение ассигнований на бесплатные медикаменты для пациентов с онкологическими, онкогематологическими и редкими орфанными заболеваниями за счет экономии расходов по одноканальному финансированию 18114 т.р., расходов по содержанию учреждений и субсидий на выполнение госзадания 6918 т.р., в т.ч. с   учетом приведения в соответствие с федеральным законом от 24.07.2009. № 212-ФЗ начислений по оплате труда, экономии по лечению в федеральных клиниках 2000 т.р., мероприятий по пренатальной диагностике 1756 т.р. в связи с уточнениями требований Минздрава РФ по софинансированию</t>
  </si>
  <si>
    <t xml:space="preserve">Пересраспределение ассигнований между подразделами в рамках программы модернизация в связи с внесением изменений в программу : на ремонт зданий ГУЗ ЯО КБ № 8 - 765,1 т.р., на приобретение оборудования Городской больнице №1 - 152 т.р., Тутаевской ЦРБ - 2334,4 т.р., Областному Кожно-венерологическому диспансеру - 66,9 т.р. </t>
  </si>
  <si>
    <t>Перераспределение ассигнований между мероприятиями ОЦП "Развитие АПК и сельских территорий ЯО" в связи с принятием бюджетных обязательств по фактически выполненным работам и произведенным затратам, в том числе за счет уменьшения:
36300 тыс.руб. - субсидии на проведение мероприятий по строительству школы в с.Дмитровское Даниловского МР в связи с невыполнением объема работ;
8247 тыс.руб. - субсидии на проведение мероприятий по развитию газификации в сельской местности в связи с невыполнением объема работ по строительству газовых сетей;
3881 тыс.руб. - субсидии на поддержку сельскохозяйственного производства;
38790 тыс.руб. - субсидия на мероприятия по строительству объектов льнопереработки (Гаврилов-Ямский МР) в связи с отсутствием софинансирования федерального бюджета.</t>
  </si>
  <si>
    <t>Перераспределение ассигнований на:
3000 тыс.руб. - ВЦП "Государственная поддержка подведомственных учреждений АПК ЯО) в связи с корректировкой государственного задания ГБУ ЯО "ЯГИКСПП" в части увеличения количества услуг для проведения экспертизы продуктов питания для государственных нужд;
4513 тыс.руб. на новую РП "Предупреждение и распространение африканской чумы свиней и обеспечение эпизоотического благополучия территории ЯО"</t>
  </si>
  <si>
    <t>Увеличение ассигнований за счет сувбенции из фед.бюджета на оказание отдельным категориям граждан государственной социальной помощи по обеспечению лекарственными средствами, изделиями медицинского назначения, а также специализированными продуктами лечебного питания для детей-инвалидов по Распоржению Прав-ва РФ от 13.07.2012. № 1256-р</t>
  </si>
  <si>
    <t xml:space="preserve">Пересраспределение ассигнований  между подразделами по ГУЗ ЯО Борисоглебская ЦРБ 108,5 т.р., ГУЗ ЯО МСЧ ЯЗДА 150 т.р. </t>
  </si>
  <si>
    <t>Перераспределение ассигнований между подразделами по ГУЗ ЯО Клиническая больница №2 на приобретение оборудования в рамках ВЦП</t>
  </si>
  <si>
    <t>Поступление федеральных средств (4000 т.р.) и перераспределение между видами расходов и целевыми статьями в связи с уточнением бюджетной классификации (254т.р.)</t>
  </si>
  <si>
    <t>Перераспределение ассигнований в связи с увеличением налоговой ставки по уплате земельного налона с 0,6 % до 1,5 %</t>
  </si>
  <si>
    <t>Выделение дополнительных ассигнований в связи с перезаключением договоров по военизированной охране</t>
  </si>
  <si>
    <t>Перераспределение ассигнований между МО в связи с возникшей экономией после уточнения сметной стоимости объектов, в том числе перераспределение средств по мероприятиям программы с КЦСР 1009302 на  КЦСР 1009301. Перераспределение средств по субсидии на возмещение затрат на уплату процентов по кредитам с направлением их ГО г.Рыбинск.</t>
  </si>
  <si>
    <t>Региональная адресная программа по переселению граждан из аварийного жилищного фонда Ярославской области на 2012 год</t>
  </si>
  <si>
    <t>Увеличение расходов по субсидии на обеспечение мероприятий по переселению граждан из аварийного жил.фонда на оплату дополнительной площади  ГП .Углич Угличского МР.</t>
  </si>
  <si>
    <t>Перераспределение между видами расходов на выплату премии "За служение театру и сохранение традиций Федора Волкова"</t>
  </si>
  <si>
    <t xml:space="preserve">Перераспределение ассигнований с департамента экономического развития на Правительство Ярославской области  для целевого использования в госзаказе КП ЯО «Дирекция ВКД» в рамках организационных мероприятий по Международному инвестиционному форуму в г. Сочи.
 </t>
  </si>
  <si>
    <t>Перераспределение ассигнований между видами расходов в связи с уточнением бюджетной классификации, в соответствии с приказом Минфина от 21.12.11 № 180-н</t>
  </si>
  <si>
    <t xml:space="preserve">Увеличение ассигнований в связи с изменением структуры департамента </t>
  </si>
  <si>
    <t>Перераспределение ассигнований в связи с оборудованием рабочих мест новых сотрудников</t>
  </si>
  <si>
    <t>Перераспределение ассигнований на Правительство области в рамках ОЦП " Развитие информатизации Ярославской области"</t>
  </si>
  <si>
    <t xml:space="preserve">Субсидия из фед.бюджета на реализацию ОЦП "Энергосбеоежение" </t>
  </si>
  <si>
    <t>Увеличение ассигнований на проведение мероприятий по обеспечению безопасности информационных систем департамента и реализацию мер защиты персональных данных - 460 т.р., повышение ставки земельного налога -  331т.р.</t>
  </si>
  <si>
    <t>Перераспределение ассигнований на смету департамента в связи с уточнением расходов на вновь принятых сотрудников из бюджетных учреждений</t>
  </si>
  <si>
    <t>Федеральные средства на организацию дистанционного образования детей-инвалидов. Распоряжение Правительства РФ от 24.05.2012 №839-р</t>
  </si>
  <si>
    <t xml:space="preserve">Субсидия на обеспечение предоставления услуг по дошкольному образованию детей в дошкольных образовательных учреждениях </t>
  </si>
  <si>
    <t xml:space="preserve">Перераспределение ассигнований с расходов на ремонт ГОУ "Центр Патриотического воспитания молодежи" на  субвенцию на содержание МОУ для детей сирот и детей, оставшихся без попечения родителей </t>
  </si>
  <si>
    <t>Перераспределение ассигнований в связи с изменением статуса учреждений (переименование учреждений начального профессионального образования в учреждения среднего профессионального образования в соответствии с постановлением Правительства области от 08.02.2012 № 68-п)</t>
  </si>
  <si>
    <t>Перераспределение ассигнований на выплату стипендии, питание обучающихся учреждений НПО и СПО между учреждениями в связи с уточнением количества обучающихся</t>
  </si>
  <si>
    <t>Перераспределение ассигнований между муниципальными районами в связи с уточнением контингента получателей</t>
  </si>
  <si>
    <t xml:space="preserve">Перераспределение ассигнований между субсидиями на иные цели учреждениям и расходами департамента в связи с изменением исполнителей мероприятий </t>
  </si>
  <si>
    <t>Перераспределение ассигнований ГУ ЯО ЦУОП на расходы по смете департамента в связи с передачей двух штатных едениц</t>
  </si>
  <si>
    <t xml:space="preserve">Перераспределение ассигнований на обновление средств оповещения для поддержания системы оповещения в исправном состоянии в ГКУ "Служба связи и оповещения ЯО" </t>
  </si>
  <si>
    <t xml:space="preserve">Субсидия на проведение противопожарных мероприятий </t>
  </si>
  <si>
    <t xml:space="preserve">Уменьшение федеральных ассигнований в связи с невыполнением объема работ и условий софинансирования;
</t>
  </si>
  <si>
    <t>Перераспределение ассигнований с ОЦП "Развитие АПК и сельских территорий ЯО" в связи разработкой новой программы для эпизоотического благополучия территории области</t>
  </si>
  <si>
    <t>Перераспределение ассигнований между целевыми статьями бюджетной классификации в связи с приведением в соответствие с класификацией федеральной программы</t>
  </si>
  <si>
    <t>Перераспределение ассигнований в связи с уточнением расходов по смете департамента</t>
  </si>
  <si>
    <t>Перераспределение ассигнований с департамента финансов в рамках РП " Повышение эффективности бюджетных расходов Ярославской области"</t>
  </si>
  <si>
    <t>Увеличение ассигнований Угличскому району для погашения кредиторской задолженности</t>
  </si>
  <si>
    <t xml:space="preserve">Перераспределение ассигнований на органы исполнительной власти в рамках РП "Повышение эффективности бюджетных расходов Ярославской области" </t>
  </si>
  <si>
    <t xml:space="preserve">Уменьшение ассигнований в связи с уточнением потребности в проведении ремонта жилых помещений ветеранам ВОВ </t>
  </si>
  <si>
    <t>Перераспределение ассигнований со статьи "Аренда нежилых помещений" по КУ "Центр управления ЖКК" на расходы по содержанию департамента ЖКК</t>
  </si>
  <si>
    <t>Перерапределение ассигнований в связи с уточнением расходов по смете департамента</t>
  </si>
  <si>
    <t>Перераспределение ассигнований в связи с ремонтом фасада здания 450 т.р. и заменой компьютерной техники  150 т.р. с  ГКУ ЯО "Центр управления жилищно-коммунальным коплексом"</t>
  </si>
  <si>
    <t>Поступление федеральных средств (выписка из приложения к приказу ОПФ РФ по Ярославской области от 29.05.2012 №157о/д -3,3 тыс.руб., от 25.06.2012 № 192о/д - 5,5 тыс.руб., от 25.07.2012 № 229о/д - 5,6 т.р.)</t>
  </si>
  <si>
    <t>Поступление федеральных средств (выписка из приложения к приказу ОПФ РФ по Ярославской области от 29.05.2012 №157о/д.)</t>
  </si>
  <si>
    <t>Содержание подведомственных учреждений (детские социально-реабилитационные цетры</t>
  </si>
  <si>
    <t xml:space="preserve">Содержание подведомственных учреждений </t>
  </si>
  <si>
    <t>Перераспределение ассигнований на содержание домов-интернатов за счет уменьшения субвенции на содержание учреждений социальной защиты населения</t>
  </si>
  <si>
    <t>Перераспределение ассигнований между видами расходов</t>
  </si>
  <si>
    <t>Перераспределение ассигнований между МР</t>
  </si>
  <si>
    <t>Перераспределение ассигнований между МР - 2924,1 т.р., перераспределение ассигнований на субвенцию на оказание социальной помощи отдельным категориям граждан в связи с увеличением числа обращений - 143,2</t>
  </si>
  <si>
    <t xml:space="preserve">Перераспределение ассигнований на субвенцию на оказание социальной помощи отдельным категориям граждан в связи с увеличением числа обращений за счет экономии расходов по выплате компенсации за установку телефона реабилитированным гражданам  </t>
  </si>
  <si>
    <t>Перераспределение ассигнований с субвенции на оплату жилья и ком.услуг отдельным категориям граждан  в связи с дополнительной потребностью на индексацию заработной платы на 20% с 01.07.2012</t>
  </si>
  <si>
    <t>Перераспределение ассигнований, предусмотренных в ВЦП "Социальная поддержка населения Ярославской области" на проведение муниципального тура Всероссийского конкурса "Российская организация высокой социальной эффективности " на межбюджетные трансферты на реализацию ВЦП для награждения победителей</t>
  </si>
  <si>
    <t>Перераспределение ассигнований между субвенциями на обеспечение мер социальной поддержки отдельным категориям граждан с выплаты ЕДВ ветеранам труда и труженикам тыла на выплату ежемесячного пособия на ребенка в связи с уточнением фактической потребности</t>
  </si>
  <si>
    <t xml:space="preserve">Субвенция на обеспечение мер социальной поддержки населения отдельным категориям граждан </t>
  </si>
  <si>
    <t xml:space="preserve">Перераспределение ассигнований региональной программы "Социальная поддержка пожилых граждан Ярославской области" на оснащение компьютерного класса для обучения и повышения социальной активности пожилых граждан и инвалидов Гаврилов-Ямского центра социального обслуживания населения </t>
  </si>
  <si>
    <t>Перераспределение между видами расходов и целевыми статьями в связи с уточнением бюджетной классификации</t>
  </si>
  <si>
    <t>Перераспределение ассигнований на аппарат управления</t>
  </si>
  <si>
    <t>Содержание подведомственных учреждений (дома-интернаты)</t>
  </si>
  <si>
    <t>Перераспределение ассигнований с учреждений на смету департамента в связи с ремонтом кабинетов в результате протечки крыши и на закупку системы хранения данных для работы серверов</t>
  </si>
  <si>
    <t>Перераспределение ассигнований в связи с принятием концепции ОЦП формирование целевого образа региона</t>
  </si>
  <si>
    <t>Перераспределение ассигнований в связи с ремонтно-реставрационными работами здания на пл.Челюскинцев, переданных департаменту для размещения сотрудников</t>
  </si>
  <si>
    <t>Перераспределение ассигнований на обеспечение безопасности персональных данных (830 т.р.), на уточнение расходов по смете департамента (300 т.р., ), на расходы по приобретению имущества в собственность области (1180 т.р.)</t>
  </si>
  <si>
    <t>Перераспределение ассигнований в связи с уточнением выплат по оплате труда, уточнение классификации</t>
  </si>
  <si>
    <t>Перераспределение ассигнований в связи с уточнением расходов по диспансеризации и ремонтом помещения под комплекс обработки бюллютеней</t>
  </si>
  <si>
    <t>Уточнение расходов по формированию фонда оплаты труда по лицам, замещающим государственные должности</t>
  </si>
  <si>
    <t>Переспределение ассигнований между видами расходов в связи с уточнением бюджетной классификации, в соответствии с приказом Минфина от 21.12.11 № 180-н и в связи с уточненем командировочных  расходов депутатов</t>
  </si>
  <si>
    <t>Уточнение расходов по смете содержания депутатов</t>
  </si>
  <si>
    <t>Перераспределение ассигнований с Правительства области на обучение депутатов</t>
  </si>
  <si>
    <t>Перераспределение ассигнований в рамках РП "Энергосбережение и повышение энергоэффективностив Ярославской области" с департамента энергетики и регулирования тарифов на подготовку и проведение энергетического форума</t>
  </si>
  <si>
    <t>Федеральные средства в рамках субсидии на реализацию мероприятий Государственного плана подготовки управленческих кадров для организаций народного хозяйства РФ</t>
  </si>
  <si>
    <t>Остатки федеральных средств по субвенции на государственную регистрацию актов гражданского состояния</t>
  </si>
  <si>
    <t>Перераспределение ассигнований между разделами, целевыми статьями и видами расходов в связи с уточнением расходов по мероприятиям и смете Правительства области</t>
  </si>
  <si>
    <t>Перераспределение ассигнований на Ярославскую областную Думу  на обучение депутатов</t>
  </si>
  <si>
    <t>Увеличение ассигнований на содержание депутатов ГД, членов СФ и их помошников с последующим возмещением из федерального бюджета</t>
  </si>
  <si>
    <t>Перераспределение ассигнований в связи с изменением вида расходов на оказание помощи религиозным организациям в связи с приказом Минфина от 21.12.11 № 180-н</t>
  </si>
  <si>
    <t>Перераспределение ассигнований для реализвции мероприятий  ОЦП "Повышение открытости деятельности органов исполнительной власти"</t>
  </si>
  <si>
    <t>Перераспределение ассигнований в связи с уточнением расходов по смете</t>
  </si>
  <si>
    <t>Увеличение субсидии на выполнение гос.задания ГОБУ ЯО СДЮШОР на открытие отделения по работе с лицами с ограниченными возможностями здоровья</t>
  </si>
  <si>
    <t>Увеличение ассигнований в  соответствии с Распоряжением Правительства РФ от 11.07.2012 г. № 1241-р о выделении области средств федерального бюджета на реализацию ОЦП по энергосбережению в сумме 79138,4 тыс.руб., в том числе на департамент топлива -70696,1 тыс. руб.</t>
  </si>
  <si>
    <t>Субсидия местным бюджетам на проведение мероприятий по энергосбережению за счет средств областного бюджета</t>
  </si>
  <si>
    <t>Межотраслевые мероприятия по энергосбережению за счет средств областного бюджета</t>
  </si>
  <si>
    <t>Материально-техническое и финансовое обеспечение деятельности государственных учреждений субъекта Российской Федерации, в том числе вопросов оплаты труда работников государственных учреждений субъекта Российской Федерации</t>
  </si>
  <si>
    <t>Перераспределение ассигнований с субвенции на содержание ребенка в приемных семьях в связи с тем, что фактическая численность детей, принятых в приёмные семьи и под опеку, ниже прогнозной, на субвенцию на обеспечение жильем детей-сирот на выполнение судебных решений.</t>
  </si>
  <si>
    <t>Увеличение ассигнований в связи с необходимостью подготовки к зиме МО в бюджетной сфере и ЖКХ</t>
  </si>
  <si>
    <t>Изменение целевой статьи в рамках РП "Энергосбережение и повышение знергоэффективности в Ярославской области" в соответствии с приказом Минфина от 21.12.11 № 180-н</t>
  </si>
  <si>
    <t xml:space="preserve">Перераспределение ассигнований между МР </t>
  </si>
  <si>
    <t>Перераспределение средств в сумме  81,6 млн.рублей в связи с корректировкой  кодов бюджетной классификации.</t>
  </si>
  <si>
    <t>Увеличение расходов в связи с поступлением федеральных средств</t>
  </si>
  <si>
    <t xml:space="preserve">Региональная программа модернизации системы здравоохранения ЯО на 2011-2012 годы </t>
  </si>
  <si>
    <t xml:space="preserve">Средства межбюджетных трансфертов из территориального фонда ОМС. </t>
  </si>
  <si>
    <t xml:space="preserve">Компенсация части потерь в доходах организациям железнодорожного транспорта 
</t>
  </si>
  <si>
    <t xml:space="preserve">Перераспределение ассигнований в рамках сметы дпартамента  в связи с уточнением расходов </t>
  </si>
  <si>
    <t>Перераспределение ассигнований в рамках федеральной субвенции в области охраны и использования охотничьих ресурсов в связи с уточнением расходов</t>
  </si>
  <si>
    <t xml:space="preserve">Уточнение расходов по формированию фонда оплаты труда </t>
  </si>
  <si>
    <t>Перераспределение ассигнований по смете департамента в связи с реорганизацией департамента</t>
  </si>
  <si>
    <t xml:space="preserve">Уменьшение ассигнований в связи с изменением структуры департамента </t>
  </si>
  <si>
    <t xml:space="preserve">Перераспределение  ассигнований на приобретение оргтехники в ОПС № 9 (17,7т.р.) и необходимостью восполнения продовольственного запаса на питание в связи с командировкой в г.Крымск за счет приведения в соответствие  ассигнований по начислениям на оплату труда </t>
  </si>
  <si>
    <t>Уточнение ассигнований по начислениям на фонд оплаты труда</t>
  </si>
  <si>
    <t>Перераспределение ассигнований  в связи с уточнением бюджетной классификации, в соответствии с приказом Минфина от 21.12.11 № 180-н</t>
  </si>
  <si>
    <t>Перераспределение ассигнований в связи с уточнением расходов по смете департаментана на оплату услуг по защите персональных данных</t>
  </si>
  <si>
    <t>Перераспределение ассигнований между пожарными частями в связи с уточнением расходов по смете</t>
  </si>
  <si>
    <t>Перераспределение ассигнований по смете поисково спасательного учреждения в всязи с уточнением расходов</t>
  </si>
  <si>
    <t xml:space="preserve">Перераспределение ассигнований между видами расходов в связи с уточнением бюджетной классификации, в соответствии с приказом Минфина от 21.12.11 № 180-н </t>
  </si>
  <si>
    <t>На приобретение компьютерной техники (взамен устаревшей)</t>
  </si>
  <si>
    <t>Федеральные средства на реализацию РП " "Знергосбережение и повышение знергоэффективности в Ярославской области"</t>
  </si>
  <si>
    <t>Перераспределение ассигнований в результате уточнения сметы департамента и расходов по центрам занятости</t>
  </si>
  <si>
    <t>Уточнение расходов по смете департамента</t>
  </si>
  <si>
    <t>Перераспределение ассигнований на увеличение субсидии ГБУ ЯО "Содействие" на приобретение бензина 203 т.р. И приобретения автомобиля ГАЗ (термофургон) 797 т.р. в свзя с невозможностью по техническим причинам дальнейшей эксплуатации старого автомобиля</t>
  </si>
  <si>
    <t>Перераспределение ассигнований по смете департамента в связи с уточнением расходов</t>
  </si>
  <si>
    <t>Перераспределение ассигнований в связи с уточненем расходов по смете департамента</t>
  </si>
  <si>
    <t>Переаспределение ассигнований с департамента информатизации и связи  с ОЦП "Развитие информатизации Ярославской области" на выполнение гос.задания ГАУ " Верхняя Волга" на информационное обслуживание Правительства области, органов исполнительной власти</t>
  </si>
  <si>
    <t>Перераспределение ассгнований с департамента экономического развития на проведение международного ивестиционного форума в г.Сочи</t>
  </si>
  <si>
    <t>Увеличение ассигнований в связи  с изменением структуры Правительства области</t>
  </si>
  <si>
    <t>Перераспределение ассигнований в результате уточнения расходов по смете</t>
  </si>
  <si>
    <t>Перераспределение ассигнований между МР (400т.р.)</t>
  </si>
  <si>
    <t>Перераспределение ассигнований с субвенции на оплату жилья и ком.услуг отдельным категориям граждан  на субвенцию  на обеспечение мер социальной поддержки населения отдельным категориям граждан в части ежемесячного пособия на ребенка  в связи уточнением фактической потребности</t>
  </si>
  <si>
    <t xml:space="preserve">Увеличение ассигнований на сумму 80 руб. для обеспечения 5% -ого уровня софинансирования с федеральным бюджетом </t>
  </si>
  <si>
    <t>Перераспределение ассигнований в рамках программы между видами расходов бюджетной классификации.</t>
  </si>
  <si>
    <t>Увеличение ассигнований за счет трансфертов из ФФОМС на программу модернизации системы здравоохранения согласно Распоряжения Правительства РФ ОТ 19.04.2012. № 581-Р</t>
  </si>
  <si>
    <t>Межбюджетный трансферт</t>
  </si>
  <si>
    <t>Уменьшение резерва ОИВ</t>
  </si>
  <si>
    <t>Увеличение резервного фонда Правительства области</t>
  </si>
  <si>
    <t>Дополнительные ассигнования на осуществление соцвыплат безраболтным гражданам</t>
  </si>
  <si>
    <t>Дополнительные ассигнования в рамках субсидии, направленной на снижение напряженност на рынке труда</t>
  </si>
  <si>
    <t>Содержание подведомственных учреждений ( дома-интернаты)</t>
  </si>
  <si>
    <t>перераспределение ассигнований с домов-интернатов на содержание детских учреждений-701,3 т.р.,  на межбюджетные трансферты на реализацию РП "Социальная поддержка пожилых граждан Ярославской области" - 1500 т.р.в связи с увеличением числа обратившихся за оказанием адпесной материальной помощи</t>
  </si>
  <si>
    <t>Содержание подведомственных учреждений ( детские социально-реабилитационные цетры</t>
  </si>
  <si>
    <t>перераспределение ассигнований с ВЦП "Социальная поддержка населения Ярославской области на субвенцию на оказание социальной помощи отдельным категориям граждан - 16,1 т.р., на межбюджетные трансферты на реализацию РП "Социальная поддержка пожилых граждан Яросмлавской области" - 50т.р.  в связи с увеличением числа обратившихся</t>
  </si>
  <si>
    <t>перераспределение ассигнований на департамент туризма области в связи с передачей полномочий</t>
  </si>
  <si>
    <t>Департамент туризма Ярославской области</t>
  </si>
  <si>
    <t>ОЦП развития автомобильных дорог ЯО на 2010-2015г.</t>
  </si>
  <si>
    <t>Субсидия на финансирование дорожного хозяйства</t>
  </si>
  <si>
    <t>Уменьшение ассигнований в соответсвии с федеральным законом от 05.06.2012 № 48-ФЗ  и сокращению   финансовой помощи из федерального бюджета в связи с отсутствием потребности</t>
  </si>
  <si>
    <t>Перераспределение ассигнований с Правительства области и с департамента экономического развития области в связи с передачей полномочий департаменту туризма области</t>
  </si>
  <si>
    <t>Перераспределение ассигнований между целевыми статьями в связи с приведением в соответствие с бюджетной классификацией  (в т.ч.26,8 тыс.руб. - средства федерального бюджета), из них 62,5 тыс.руб. - между муниципальными районами в связи с уточнением доли софинансирования из областного бюджета</t>
  </si>
  <si>
    <t>Перераспредление ассигнований в связи с отсутствием заявок на приобретение путевок в рамках данной подпрограммы на субсидию на реализацию подпрограммы "Ярославские каникулы" ОЦП "Семья и дети Ярславии"в части компенсации стоимости санаторно-курортной путевки лицам, нуждающимся в санаторно-курортном лечении.</t>
  </si>
  <si>
    <t>Перераспределение ассигнований с Правительства области  на компенсацию стоимости путевок  лицам, нуждающимся в санаторно-курортном лечении.</t>
  </si>
  <si>
    <t>Перераспределение ассигнований на департамент региональной безопасности на приобретение путевок  лицам, нуждающимся в санаторно-курортном лечении,</t>
  </si>
  <si>
    <r>
      <t>Перераспределение ассигнований с департамента образования в связи со сложившейся экономией средств на эксплуатацию информационно-поисковой системы для усыновителей "Видеопаспорт" по ОЦП "Семья и дети Ярославии"</t>
    </r>
    <r>
      <rPr>
        <b/>
        <sz val="10"/>
        <color rgb="FFFF0000"/>
        <rFont val="Times New Roman"/>
        <family val="1"/>
        <charset val="204"/>
      </rPr>
      <t>на Правительство области</t>
    </r>
    <r>
      <rPr>
        <sz val="10"/>
        <color rgb="FFFF0000"/>
        <rFont val="Times New Roman"/>
        <family val="1"/>
        <charset val="204"/>
      </rPr>
      <t xml:space="preserve"> для оказания адресной материальной помощи семьям, находящимся в трудной жизненной ситуации, воспитывающим несовершеннолетних детей, а также семьям, в которых одновременно родились 3 и более детей; </t>
    </r>
    <r>
      <rPr>
        <b/>
        <sz val="10"/>
        <rFont val="Times New Roman"/>
        <family val="1"/>
        <charset val="204"/>
      </rPr>
      <t/>
    </r>
  </si>
  <si>
    <r>
      <t xml:space="preserve">1.Перераспределение ассигнований между муниципальными образованиями в связи с уточнением количества обучающихся , воспитанников в общеобразовательных учреждениях, в сумме </t>
    </r>
    <r>
      <rPr>
        <b/>
        <sz val="10"/>
        <color rgb="FFFF0000"/>
        <rFont val="Times New Roman"/>
        <family val="1"/>
        <charset val="204"/>
      </rPr>
      <t>28334 т.р.
2</t>
    </r>
    <r>
      <rPr>
        <sz val="10"/>
        <color rgb="FFFF0000"/>
        <rFont val="Times New Roman"/>
        <family val="1"/>
        <charset val="204"/>
      </rPr>
      <t>. Перераспределение средств с субсидии на обеспечение предоставления услуг по дошкольному образованию детей в дошкольных образовательных учреждениях в связи с введением внеурочной деятельности в 5-х классах пяти МОУ с 01.09.2012 в соответствие с приказом Минобрнауки РФ от 17.12.2010 № 1897, в сумме 337 т.р. и  увеличением количества обучающихся, воспитанников в общеобразовательных учреждениях, в сумме 3936 т.р.</t>
    </r>
  </si>
  <si>
    <r>
      <t xml:space="preserve">Перераспределение ассигнований на оказание адресной материальной помощи семьям, находящихся в трудной жизненной ситуации, воспитывающим несовершеннолетних детей, а также семьям, в которых одновременно родились 3 и более детей </t>
    </r>
    <r>
      <rPr>
        <b/>
        <sz val="10"/>
        <color rgb="FFFF0000"/>
        <rFont val="Times New Roman"/>
        <family val="1"/>
        <charset val="204"/>
      </rPr>
      <t>с департамента образования</t>
    </r>
    <r>
      <rPr>
        <sz val="10"/>
        <color rgb="FFFF0000"/>
        <rFont val="Times New Roman"/>
        <family val="1"/>
        <charset val="204"/>
      </rPr>
      <t xml:space="preserve"> с сложившейся экономией средств по реализации информационно-поисковой системы для усыновителей "Видеопаспорт" ОЦП "Семья и дети Ярославии"</t>
    </r>
  </si>
  <si>
    <t>Увеличение, тыс. руб.</t>
  </si>
  <si>
    <t>Уменьшение,  тыс. руб.</t>
  </si>
  <si>
    <t>Правительство Ярославской области</t>
  </si>
  <si>
    <t>Департамент по делам молодежи, физической культуре и спорту  Ярославской области</t>
  </si>
  <si>
    <t>Департамент строительства Ярославской области</t>
  </si>
  <si>
    <t>Департамент дорожного хозяйства и транспорта Ярославской области</t>
  </si>
  <si>
    <t>Департамент государственного заказа Ярославской области</t>
  </si>
  <si>
    <t>Департамент промышленной политики Ярославской области</t>
  </si>
  <si>
    <t>Департамент региональной безопасности Ярославской области</t>
  </si>
  <si>
    <t xml:space="preserve">Дотации на реализацию мероприятий, предусмотренных НПА ОГВ, в рамках ст. 8 Закона ЯО от 7 октября 2008 г. № 40-з "О межбюджетных отношениях" </t>
  </si>
  <si>
    <t xml:space="preserve">Для исполнения судебных решений  по предоставлению жилых помещений детям-сиротам                                                    </t>
  </si>
  <si>
    <t xml:space="preserve">Увеличение ассигнований на субсидии некоммерческим спортивным организациям
</t>
  </si>
  <si>
    <t>Департамент труда и социальной поддержки населения Ярославской области</t>
  </si>
  <si>
    <t xml:space="preserve">Увеличение ассигнований на выплату адресной материальной помощи в связи с увеличением числа обращений </t>
  </si>
  <si>
    <t xml:space="preserve">Увеличение ассигнований на выплату ежемесячного пособия на ребенка в связи с уточнением суммы фактической потребности </t>
  </si>
  <si>
    <t>Выделение дополнительных ассигнований на ремонт общежития учреждений культуры</t>
  </si>
  <si>
    <t>Увеличение ассигнований по дотациям местным бюджетам, направляемым на исполнение отдельных решений Правительства области, осуществляется в целях оказания своевременной финансовой поддержки и предотвращения возникновения чрезвычайных ситуаций и обострения социальной напряженности</t>
  </si>
  <si>
    <t>Уменьшение  расходов по  смете в связи с уточнением задания ГАУ "ЦСАР" в рамках ОЦП " Снижение административных барьеров", ГАУ ЯО "ИА Верхняя Волга", КП "Дирекция ВКД" и КП "Электронный регион"</t>
  </si>
  <si>
    <t>Увеличение ассигнований на мероприятия по защите персональных данных</t>
  </si>
  <si>
    <t>Дополнительные ассигнования в результате увеличения контрольно-надзорных функций департамента</t>
  </si>
  <si>
    <t>Увеличение ассигнований по ОЦП "Повышение безопасности дорожного движения в Ярославской области"</t>
  </si>
  <si>
    <t>Увеличение ассигнований по ГКУЗ ЯО "Рыбинская психиатрическая больница" за счет средств от оказания платных медицинских услуг</t>
  </si>
  <si>
    <t>В соответствии с протоколами заседаний Конкурсной комиссии Минэкономразвития РФ от 15.05.2012 № 1 и от 18.06.2012 № 3 бюджетные ассигнования направляются на обеспечение софинансирования мероприятий, осуществляемых в рамках оказания государственной поддержки малого и среднего предпринимательства.</t>
  </si>
  <si>
    <t>В соответствии с федеральным законодательством  перезаключение договоров на  вневедомственную охрану</t>
  </si>
  <si>
    <t>Согласно федеральному законодательству на выполнение полномочий по государственному ветеринарному надзору и надзору в области племенного животноводства</t>
  </si>
  <si>
    <r>
      <t xml:space="preserve">Увеличение  расходов на реализацию ОЦП в сумме  29 358 тыс руб.за счет увеличения расходов в сумме </t>
    </r>
    <r>
      <rPr>
        <sz val="10"/>
        <rFont val="Times New Roman"/>
        <family val="1"/>
        <charset val="204"/>
      </rPr>
      <t>46 058  тыс.рублей</t>
    </r>
    <r>
      <rPr>
        <sz val="10"/>
        <color theme="1"/>
        <rFont val="Times New Roman"/>
        <family val="1"/>
        <charset val="204"/>
      </rPr>
      <t xml:space="preserve">  по объекту "Строительство СОШ в с.Туношна" Ярославского МО и  уменьшения  расходов в сумме  16 700  тыс.рублей по объекту "Строительство детского сада пос.Ивняки" Ярославского МО.</t>
    </r>
  </si>
  <si>
    <t>Увеличение ассигнований по ГКУЗ ЯО "Рыбинский противотуберкулезный диспансер" за счет средств от сдачи в переработку серебросодержащих отходов</t>
  </si>
  <si>
    <t xml:space="preserve">Информация по внесению изменений в Закон ЯО "Об областном бюджете на 2012 год и на плановый период 2013 и 2014 годов" </t>
  </si>
  <si>
    <t xml:space="preserve">Уменьшение бюджетных ассигнований в связи с невыполнением запланированных объемов работ по строительству школы в с.Дмитровское Даниловского МР- 36300 тыс.руб., объектов льнопереработки в Гаврилов-Ямском МР - 39200 тыс.руб., газификации в сельской местности - 8247 тыс.руб., по поддержке сельхозпроизводства - 1957 тыс.руб. </t>
  </si>
  <si>
    <t xml:space="preserve">В целях финансового содействия организациям области, производящим пиво и пивные напитки, повышения их  конкурентоспособности для привлечения инвестиций, увеличения налоговых поступлений в бюджет области  предусматривается субсидия на возмещение части затрат предприятиям, осуществляющим производство пива и пивных напитков </t>
  </si>
  <si>
    <t xml:space="preserve">Увеличение ассигнований на оплату исполнительного листа о взыскании средств, связанных с предоставлением отдельным категориям граждан льгот по оплате жилья и коммунальных услуг, по решению Ярославского областного суда </t>
  </si>
  <si>
    <t>Департамент жилищно-коммунального комплекса ЯО</t>
  </si>
  <si>
    <t>Субсидия на частичную компенсацию расходов в связи с выполнением полномочий органов местного самоуправления МО по теплоснабжению</t>
  </si>
  <si>
    <t xml:space="preserve">Увеличении ассигнований по субсидии на теплоснабжение бюджетам МО в связи с значительными долгами по расчетам с  поставщиками за фактически поставленные топливно-энергетические ресурсы </t>
  </si>
  <si>
    <t>Межбюджетный трансферт на реализацию ОЦП "О государственной поддержке отдельных категорий граждан, проживающих в Ярославской области, по проведению ремонта жилых помещений и работ, направленных на повышение уровня обеспеченности их коммунальными услугами"</t>
  </si>
  <si>
    <t>Субвенция на социальную поддержку отдельных категорий граждан в части ежемесячного пособия на ребенка</t>
  </si>
  <si>
    <t xml:space="preserve">В соответствии с Федеральным законом от 09.02.2009 № 8-ФЗ «Об обеспечении доступа к информации о деятельности государственных органов и органов местного самоуправления», федеральной целевой программой «Развитие телерадиовещания в Российской Федерации на 2009 - 2015 годы» увеличиваются расходы областного бюджета на 72,65 млн. рублей, которые будут направлены на модернизацию инфраструктуры сетей телевещания, перевод телерадиовещания на цифровые технологии. Указанные мероприятия позволят повысить охват населения цифровым эфирным телерадиовещанием о чрезвычайных ситуациях. </t>
  </si>
  <si>
    <t>ОЦП "Стимулирование инвестиционной деятельности в Ярославской области"</t>
  </si>
  <si>
    <t>Дополнительные ассигнования в связи с уточнением задания КП ЯО "Фонд имущества ЯО"</t>
  </si>
  <si>
    <t>Уточнение расходов по формированию фонда оплаты труда в отношении лиц, замещающих государственные должности</t>
  </si>
  <si>
    <t xml:space="preserve">Увеличение субсидии подведомственным учреждениям на обеспечение участия спортивных сборных команд ЯО в соревнованиях разного уровня, а также на организацию и проведение физкультурно-оздоровительных спортивных мероприятий в связи с увеличением этапности турниров, количества спортсменов и участников мероприятий
</t>
  </si>
  <si>
    <t>Увеличение расходов в соответствии с постановлением Правительства ЯО от 09.08.2012 № 736-п</t>
  </si>
  <si>
    <t>Увеличение расходов по завершению строительства учебного корпуса ГОУ НПО ЯО ПУ № 34 г.Мышкин. Ввод объекта 2012 год</t>
  </si>
  <si>
    <t xml:space="preserve">ОЦП "Развитие материально-технической базы учреждений культуры ЯО" </t>
  </si>
  <si>
    <t>Увеличение ассигнований для обеспечения ввода в эксплуатацию концертно-зрелищного центра г.Ярославль.  Срок ввода - 4 квартал т.г.</t>
  </si>
  <si>
    <t xml:space="preserve">Увеличение расходов в сумме  4 млн.рублей на строительство здания областного Дома ребенка (г.Ярославль, ул.Моховая, 14) и проведение работ по противопожарным мероприятиям, необходимым для ввода объекта в эксплуатацию </t>
  </si>
  <si>
    <t xml:space="preserve">Региональная программа "Социальная поддержка пожилых граждан в ЯО" </t>
  </si>
  <si>
    <t xml:space="preserve">ОЦП "Развитие агропромышленного комплекса и сельских территорий  ЯО" </t>
  </si>
  <si>
    <t xml:space="preserve">ОЦП "Развитие материально-технической базы физической культуры и спорта ЯО" </t>
  </si>
  <si>
    <t>Уменьшение расходов по программе  на 17500 тыс.рублей за счет уменьшения  расходов  по объекту "Строительство биатлонного стрельбища на территории ЦЛС "Демино" в сумме  20 000  тыс.рублей и  увеличения по объекту "Завершение строительства крытого катка с искусственным льдом, г.Переславль-Залесский" в сумме 2500 тыс..рублей</t>
  </si>
  <si>
    <t xml:space="preserve">ОЦП "Обеспечение доступности дошкольного образования в ЯО" </t>
  </si>
  <si>
    <t xml:space="preserve">Региональная программа "Стимулирование развития жилищного строительства на территории ЯО"
</t>
  </si>
  <si>
    <t xml:space="preserve">Увеличение ассигнований по предоставлению  мер социальной поддержки по проезду в общественном транспорте  в связи с  повышением тарифов на проезд в городском , межмуниципальном, пригородном и внутримуниципальном сообщении, а также ростом  суммы возмещения из областного бюджета за проезд граждан по льготным проездным билетам                            </t>
  </si>
  <si>
    <t>ОЦП модернизации и инновационного развития промышленности на 2011-2013 годы</t>
  </si>
  <si>
    <t>ИТОГО</t>
  </si>
  <si>
    <t>ОЦП "Повышение открытости деятельности органов исполнительной власти"</t>
  </si>
  <si>
    <t>Увеличение  расходов в сумме 62681 тыс.рублей  в связи с предоставлением кредита из федерального бюджета на  строительство здания детского комбината г.Рыбинск.  Уменьшение расходов по программе в сумме 39859 тыс.рублей на строительство детского сада в г.Мышкин в связи с невыполнением сроков работ, а также в сумме 46400 тыс.рублей на строительство детского сада в г.Ростове и увеличения расходов на строительство детского сада в  г.Ярославле (ул.Строителей в районе дома 5,корпус 5) в сумме  62769 тыс.рублей.</t>
  </si>
  <si>
    <t xml:space="preserve">1. Повышение заработной платы учителям с 1 сентября т.г. до уровня средней заработной платы по экономике Ярославской области  за 2011 год (18111 руб.) в соответствии с Соглашением между Министерством образования и науки РФ и Правительством РФ - 51 748 т.р.; 
2. Повышение заработной платы прочего педагогического персонала образовательных учреждений, реализующих программы общего образования, с 1 декабря т.г. до уровня средней заработной платы по экономике Ярославской области  за 2011 год (18111 руб.) - 26020 тыс. руб.                                                                                                                                  3. Увеличение субвенции на организацию образовательного процесса в образовательных учреждениях в соответствии с Законом области от 01.12.2010 № 47-з «О нормативах бюджетного финансирования образовательных учреждений» - 38473 тыс.руб. , в том числе в связи с увеличением с 01.09.2012 количества обучающихся в общеобразовательных учреждениях на 1020 чел. и мест в дошкольных группах при школах на 265 чел. - 36314 тыс. руб., финансированием НОУ «Школа-сад на улице Вольная» в соответствии с постановлением Правительства области от 29.03.2012 № 245-п «Об оказании финансовой помощи негосударственным образовательным организациям и внесении изменений в постановление Правительства области от 31.12.2009 № 1316-п» -  2159 тыс.руб.
</t>
  </si>
</sst>
</file>

<file path=xl/styles.xml><?xml version="1.0" encoding="utf-8"?>
<styleSheet xmlns="http://schemas.openxmlformats.org/spreadsheetml/2006/main">
  <numFmts count="4">
    <numFmt numFmtId="43" formatCode="_-* #,##0.00_р_._-;\-* #,##0.00_р_._-;_-* &quot;-&quot;??_р_._-;_-@_-"/>
    <numFmt numFmtId="164" formatCode="0.0"/>
    <numFmt numFmtId="165" formatCode="#,##0.0"/>
    <numFmt numFmtId="166" formatCode="#,##0.00_ ;\-#,##0.00\ "/>
  </numFmts>
  <fonts count="30">
    <font>
      <sz val="10"/>
      <name val="Arial Cyr"/>
      <charset val="204"/>
    </font>
    <font>
      <sz val="10"/>
      <name val="Arial Cyr"/>
      <charset val="204"/>
    </font>
    <font>
      <sz val="10"/>
      <name val="Arial"/>
      <family val="2"/>
      <charset val="204"/>
    </font>
    <font>
      <sz val="10"/>
      <name val="Arial"/>
      <family val="2"/>
      <charset val="204"/>
    </font>
    <font>
      <b/>
      <sz val="8"/>
      <name val="Arial"/>
      <family val="2"/>
      <charset val="204"/>
    </font>
    <font>
      <b/>
      <sz val="10"/>
      <name val="Arial Cyr"/>
      <charset val="204"/>
    </font>
    <font>
      <b/>
      <sz val="9"/>
      <name val="Times New Roman"/>
      <family val="1"/>
      <charset val="204"/>
    </font>
    <font>
      <b/>
      <sz val="10"/>
      <name val="Arial"/>
      <family val="2"/>
      <charset val="204"/>
    </font>
    <font>
      <sz val="8"/>
      <name val="Arial"/>
      <family val="2"/>
      <charset val="204"/>
    </font>
    <font>
      <sz val="14"/>
      <name val="Times New Roman"/>
      <family val="1"/>
      <charset val="204"/>
    </font>
    <font>
      <b/>
      <sz val="14"/>
      <name val="Arial Cyr"/>
      <charset val="204"/>
    </font>
    <font>
      <b/>
      <sz val="12"/>
      <name val="Times New Roman"/>
      <family val="1"/>
      <charset val="204"/>
    </font>
    <font>
      <sz val="12"/>
      <name val="Times New Roman"/>
      <family val="1"/>
      <charset val="204"/>
    </font>
    <font>
      <sz val="10"/>
      <name val="Times New Roman"/>
      <family val="1"/>
      <charset val="204"/>
    </font>
    <font>
      <sz val="10"/>
      <color rgb="FFFF0000"/>
      <name val="Arial Cyr"/>
      <charset val="204"/>
    </font>
    <font>
      <b/>
      <sz val="10"/>
      <color rgb="FFFF0000"/>
      <name val="Arial Cyr"/>
      <charset val="204"/>
    </font>
    <font>
      <sz val="10"/>
      <color rgb="FFFF0000"/>
      <name val="Times New Roman"/>
      <family val="1"/>
      <charset val="204"/>
    </font>
    <font>
      <b/>
      <sz val="10"/>
      <color rgb="FFFF0000"/>
      <name val="Times New Roman"/>
      <family val="1"/>
      <charset val="204"/>
    </font>
    <font>
      <b/>
      <sz val="11"/>
      <name val="Times New Roman"/>
      <family val="1"/>
      <charset val="204"/>
    </font>
    <font>
      <sz val="10"/>
      <name val="Arial Unicode MS"/>
      <family val="2"/>
      <charset val="204"/>
    </font>
    <font>
      <b/>
      <sz val="10"/>
      <name val="Times New Roman"/>
      <family val="1"/>
      <charset val="204"/>
    </font>
    <font>
      <b/>
      <strike/>
      <sz val="12"/>
      <name val="Cambria"/>
      <family val="1"/>
      <charset val="204"/>
    </font>
    <font>
      <strike/>
      <sz val="10"/>
      <name val="Cambria"/>
      <family val="1"/>
      <charset val="204"/>
    </font>
    <font>
      <b/>
      <strike/>
      <sz val="10"/>
      <name val="Cambria"/>
      <family val="1"/>
      <charset val="204"/>
    </font>
    <font>
      <sz val="11"/>
      <name val="Times New Roman"/>
      <family val="1"/>
      <charset val="204"/>
    </font>
    <font>
      <sz val="11"/>
      <name val="Arial Cyr"/>
      <charset val="204"/>
    </font>
    <font>
      <sz val="14"/>
      <color rgb="FFFF0000"/>
      <name val="Arial Cyr"/>
      <charset val="204"/>
    </font>
    <font>
      <sz val="12"/>
      <name val="Arial Cyr"/>
      <charset val="204"/>
    </font>
    <font>
      <strike/>
      <sz val="10"/>
      <name val="Times New Roman"/>
      <family val="1"/>
      <charset val="204"/>
    </font>
    <font>
      <sz val="10"/>
      <color theme="1"/>
      <name val="Times New Roman"/>
      <family val="1"/>
      <charset val="204"/>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s>
  <cellStyleXfs count="9">
    <xf numFmtId="0" fontId="0"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43" fontId="1" fillId="0" borderId="0" applyFont="0" applyFill="0" applyBorder="0" applyAlignment="0" applyProtection="0"/>
  </cellStyleXfs>
  <cellXfs count="129">
    <xf numFmtId="0" fontId="0" fillId="0" borderId="0" xfId="0"/>
    <xf numFmtId="0" fontId="4" fillId="0" borderId="1" xfId="1" applyNumberFormat="1" applyFont="1" applyFill="1" applyBorder="1" applyAlignment="1" applyProtection="1">
      <alignment horizontal="left" vertical="top" wrapText="1"/>
      <protection hidden="1"/>
    </xf>
    <xf numFmtId="0" fontId="4" fillId="0" borderId="0" xfId="1" applyNumberFormat="1" applyFont="1" applyFill="1" applyBorder="1" applyAlignment="1" applyProtection="1">
      <alignment horizontal="left" vertical="top" wrapText="1"/>
      <protection hidden="1"/>
    </xf>
    <xf numFmtId="0" fontId="8" fillId="0" borderId="1" xfId="1" applyNumberFormat="1" applyFont="1" applyFill="1" applyBorder="1" applyAlignment="1" applyProtection="1">
      <alignment horizontal="left" vertical="top" wrapText="1"/>
      <protection hidden="1"/>
    </xf>
    <xf numFmtId="0" fontId="5" fillId="0" borderId="1" xfId="0" applyFont="1" applyFill="1" applyBorder="1"/>
    <xf numFmtId="0" fontId="2" fillId="0" borderId="1" xfId="4" applyNumberFormat="1" applyFont="1" applyFill="1" applyBorder="1" applyAlignment="1" applyProtection="1">
      <alignment vertical="top" wrapText="1"/>
      <protection hidden="1"/>
    </xf>
    <xf numFmtId="0" fontId="2" fillId="0" borderId="1" xfId="5" applyNumberFormat="1" applyFont="1" applyFill="1" applyBorder="1" applyAlignment="1" applyProtection="1">
      <alignment vertical="top" wrapText="1"/>
      <protection hidden="1"/>
    </xf>
    <xf numFmtId="0" fontId="4" fillId="0" borderId="1" xfId="2" applyNumberFormat="1" applyFont="1" applyFill="1" applyBorder="1" applyAlignment="1" applyProtection="1">
      <alignment horizontal="left" vertical="top" wrapText="1"/>
      <protection hidden="1"/>
    </xf>
    <xf numFmtId="0" fontId="4" fillId="0" borderId="1" xfId="3" applyNumberFormat="1" applyFont="1" applyFill="1" applyBorder="1" applyAlignment="1" applyProtection="1">
      <alignment horizontal="left" vertical="top" wrapText="1"/>
      <protection hidden="1"/>
    </xf>
    <xf numFmtId="0" fontId="11" fillId="0" borderId="1" xfId="6" applyNumberFormat="1" applyFont="1" applyFill="1" applyBorder="1" applyAlignment="1" applyProtection="1">
      <alignment horizontal="center" wrapText="1"/>
      <protection hidden="1"/>
    </xf>
    <xf numFmtId="0" fontId="12" fillId="0" borderId="1" xfId="0" applyFont="1" applyFill="1" applyBorder="1"/>
    <xf numFmtId="0" fontId="5" fillId="0" borderId="0" xfId="0" applyFont="1" applyFill="1"/>
    <xf numFmtId="0" fontId="5" fillId="0" borderId="0" xfId="0" applyFont="1" applyFill="1" applyAlignment="1">
      <alignment horizontal="left" vertical="top"/>
    </xf>
    <xf numFmtId="0" fontId="0" fillId="0" borderId="0" xfId="0" applyFont="1" applyFill="1"/>
    <xf numFmtId="0" fontId="9" fillId="0" borderId="0" xfId="0" applyFont="1" applyFill="1"/>
    <xf numFmtId="0" fontId="11" fillId="0" borderId="1" xfId="0" applyFont="1" applyFill="1" applyBorder="1"/>
    <xf numFmtId="1" fontId="5" fillId="0" borderId="1" xfId="0" applyNumberFormat="1" applyFont="1" applyFill="1" applyBorder="1"/>
    <xf numFmtId="0" fontId="5" fillId="0" borderId="0" xfId="0" applyFont="1" applyFill="1" applyBorder="1"/>
    <xf numFmtId="1" fontId="0" fillId="0" borderId="0" xfId="0" applyNumberFormat="1" applyFont="1" applyFill="1"/>
    <xf numFmtId="0" fontId="15" fillId="0" borderId="1" xfId="0" applyFont="1" applyFill="1" applyBorder="1"/>
    <xf numFmtId="0" fontId="2" fillId="0" borderId="1" xfId="5" applyNumberFormat="1" applyFont="1" applyFill="1" applyBorder="1" applyAlignment="1" applyProtection="1">
      <alignment horizontal="left" vertical="top" wrapText="1"/>
      <protection hidden="1"/>
    </xf>
    <xf numFmtId="0" fontId="1" fillId="0" borderId="1" xfId="0" applyFont="1" applyFill="1" applyBorder="1"/>
    <xf numFmtId="0" fontId="13" fillId="0" borderId="1" xfId="4" applyNumberFormat="1" applyFont="1" applyFill="1" applyBorder="1" applyAlignment="1" applyProtection="1">
      <alignment vertical="top" wrapText="1"/>
      <protection hidden="1"/>
    </xf>
    <xf numFmtId="0" fontId="7" fillId="0" borderId="1" xfId="1" applyNumberFormat="1" applyFont="1" applyFill="1" applyBorder="1" applyAlignment="1" applyProtection="1">
      <alignment horizontal="left" wrapText="1"/>
      <protection hidden="1"/>
    </xf>
    <xf numFmtId="0" fontId="18" fillId="0" borderId="1" xfId="6" applyNumberFormat="1" applyFont="1" applyFill="1" applyBorder="1" applyAlignment="1" applyProtection="1">
      <alignment horizontal="center" wrapText="1"/>
      <protection hidden="1"/>
    </xf>
    <xf numFmtId="164" fontId="5" fillId="0" borderId="1" xfId="0" applyNumberFormat="1" applyFont="1" applyFill="1" applyBorder="1"/>
    <xf numFmtId="0" fontId="6" fillId="0" borderId="1" xfId="6" applyNumberFormat="1" applyFont="1" applyFill="1" applyBorder="1" applyAlignment="1" applyProtection="1">
      <alignment horizontal="center" wrapText="1"/>
      <protection hidden="1"/>
    </xf>
    <xf numFmtId="0" fontId="0" fillId="0"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3" fillId="0" borderId="1" xfId="0" applyNumberFormat="1" applyFont="1" applyFill="1" applyBorder="1" applyAlignment="1" applyProtection="1">
      <alignment horizontal="left" vertical="top" wrapText="1"/>
      <protection hidden="1"/>
    </xf>
    <xf numFmtId="0" fontId="13" fillId="0" borderId="1" xfId="0" applyNumberFormat="1" applyFont="1" applyFill="1" applyBorder="1" applyAlignment="1" applyProtection="1">
      <alignment horizontal="left" vertical="center" wrapText="1"/>
      <protection hidden="1"/>
    </xf>
    <xf numFmtId="0" fontId="1" fillId="0" borderId="0" xfId="0" applyFont="1" applyFill="1"/>
    <xf numFmtId="165" fontId="1" fillId="0" borderId="1" xfId="0" applyNumberFormat="1" applyFont="1" applyFill="1" applyBorder="1" applyAlignment="1"/>
    <xf numFmtId="0" fontId="13" fillId="0" borderId="1" xfId="0" applyFont="1" applyFill="1" applyBorder="1" applyAlignment="1">
      <alignment vertical="top" wrapText="1"/>
    </xf>
    <xf numFmtId="164" fontId="13" fillId="0" borderId="1" xfId="0" applyNumberFormat="1" applyFont="1" applyFill="1" applyBorder="1" applyAlignment="1">
      <alignment wrapText="1"/>
    </xf>
    <xf numFmtId="164" fontId="1" fillId="0" borderId="1" xfId="0" applyNumberFormat="1" applyFont="1" applyFill="1" applyBorder="1"/>
    <xf numFmtId="0" fontId="13" fillId="0" borderId="1" xfId="6" applyNumberFormat="1" applyFont="1" applyFill="1" applyBorder="1" applyAlignment="1" applyProtection="1">
      <alignment horizontal="center" wrapText="1"/>
      <protection hidden="1"/>
    </xf>
    <xf numFmtId="0" fontId="13" fillId="0" borderId="1" xfId="2" applyNumberFormat="1" applyFont="1" applyFill="1" applyBorder="1" applyAlignment="1" applyProtection="1">
      <alignment horizontal="left" vertical="top" wrapText="1"/>
      <protection hidden="1"/>
    </xf>
    <xf numFmtId="0" fontId="13" fillId="0" borderId="6" xfId="4" applyNumberFormat="1" applyFont="1" applyFill="1" applyBorder="1" applyAlignment="1" applyProtection="1">
      <alignment vertical="top" wrapText="1"/>
      <protection hidden="1"/>
    </xf>
    <xf numFmtId="0" fontId="1" fillId="0" borderId="6" xfId="0" applyFont="1" applyFill="1" applyBorder="1"/>
    <xf numFmtId="0" fontId="13" fillId="0" borderId="5" xfId="4" applyNumberFormat="1" applyFont="1" applyFill="1" applyBorder="1" applyAlignment="1" applyProtection="1">
      <alignment vertical="top" wrapText="1"/>
      <protection hidden="1"/>
    </xf>
    <xf numFmtId="0" fontId="1" fillId="0" borderId="5" xfId="0" applyFont="1" applyFill="1" applyBorder="1"/>
    <xf numFmtId="0" fontId="13" fillId="0" borderId="4" xfId="4" applyNumberFormat="1" applyFont="1" applyFill="1" applyBorder="1" applyAlignment="1" applyProtection="1">
      <alignment vertical="top" wrapText="1"/>
      <protection hidden="1"/>
    </xf>
    <xf numFmtId="0" fontId="11" fillId="0" borderId="8" xfId="6" applyNumberFormat="1" applyFont="1" applyFill="1" applyBorder="1" applyAlignment="1" applyProtection="1">
      <alignment horizontal="center" wrapText="1"/>
      <protection hidden="1"/>
    </xf>
    <xf numFmtId="0" fontId="13" fillId="0" borderId="1" xfId="5" applyNumberFormat="1" applyFont="1" applyFill="1" applyBorder="1" applyAlignment="1" applyProtection="1">
      <alignment horizontal="left" vertical="top" wrapText="1"/>
      <protection hidden="1"/>
    </xf>
    <xf numFmtId="0" fontId="13" fillId="0" borderId="7" xfId="6" applyNumberFormat="1" applyFont="1" applyFill="1" applyBorder="1" applyAlignment="1" applyProtection="1">
      <alignment horizontal="center" wrapText="1"/>
      <protection hidden="1"/>
    </xf>
    <xf numFmtId="0" fontId="13" fillId="0" borderId="4" xfId="2" applyNumberFormat="1" applyFont="1" applyFill="1" applyBorder="1" applyAlignment="1" applyProtection="1">
      <alignment horizontal="left" vertical="top" wrapText="1"/>
      <protection hidden="1"/>
    </xf>
    <xf numFmtId="0" fontId="13" fillId="0" borderId="4" xfId="0" applyFont="1" applyFill="1" applyBorder="1" applyAlignment="1">
      <alignment vertical="center" wrapText="1"/>
    </xf>
    <xf numFmtId="164" fontId="0" fillId="0" borderId="0" xfId="0" applyNumberFormat="1" applyFont="1" applyFill="1" applyAlignment="1">
      <alignment horizontal="right"/>
    </xf>
    <xf numFmtId="0" fontId="21" fillId="0" borderId="1" xfId="6" applyNumberFormat="1" applyFont="1" applyFill="1" applyBorder="1" applyAlignment="1" applyProtection="1">
      <alignment horizontal="center" wrapText="1"/>
      <protection hidden="1"/>
    </xf>
    <xf numFmtId="0" fontId="22" fillId="0" borderId="1" xfId="0" applyNumberFormat="1" applyFont="1" applyFill="1" applyBorder="1" applyAlignment="1" applyProtection="1">
      <alignment horizontal="left" vertical="center" wrapText="1"/>
      <protection hidden="1"/>
    </xf>
    <xf numFmtId="164" fontId="23" fillId="0" borderId="1" xfId="0" applyNumberFormat="1" applyFont="1" applyFill="1" applyBorder="1"/>
    <xf numFmtId="0" fontId="12" fillId="0" borderId="1" xfId="6" applyNumberFormat="1" applyFont="1" applyFill="1" applyBorder="1" applyAlignment="1" applyProtection="1">
      <alignment horizontal="center" vertical="top" wrapText="1"/>
      <protection hidden="1"/>
    </xf>
    <xf numFmtId="165" fontId="1" fillId="0" borderId="1" xfId="0" applyNumberFormat="1" applyFont="1" applyFill="1" applyBorder="1"/>
    <xf numFmtId="0" fontId="24" fillId="0" borderId="1" xfId="4" applyNumberFormat="1" applyFont="1" applyFill="1" applyBorder="1" applyAlignment="1" applyProtection="1">
      <alignment vertical="top" wrapText="1"/>
      <protection hidden="1"/>
    </xf>
    <xf numFmtId="0" fontId="13" fillId="0" borderId="1" xfId="0" applyNumberFormat="1" applyFont="1" applyFill="1" applyBorder="1" applyAlignment="1" applyProtection="1">
      <alignment vertical="top" wrapText="1"/>
      <protection hidden="1"/>
    </xf>
    <xf numFmtId="0" fontId="25" fillId="0" borderId="1" xfId="0" applyFont="1" applyFill="1" applyBorder="1"/>
    <xf numFmtId="2" fontId="0" fillId="0" borderId="0" xfId="0" applyNumberFormat="1" applyFont="1" applyFill="1" applyBorder="1"/>
    <xf numFmtId="164" fontId="13" fillId="0" borderId="1" xfId="0" applyNumberFormat="1" applyFont="1" applyFill="1" applyBorder="1" applyAlignment="1">
      <alignment vertical="top" wrapText="1"/>
    </xf>
    <xf numFmtId="0" fontId="13" fillId="0" borderId="4" xfId="0" applyFont="1" applyFill="1" applyBorder="1"/>
    <xf numFmtId="0" fontId="11" fillId="0" borderId="5" xfId="6" applyNumberFormat="1" applyFont="1" applyFill="1" applyBorder="1" applyAlignment="1" applyProtection="1">
      <alignment horizontal="center" wrapText="1"/>
      <protection hidden="1"/>
    </xf>
    <xf numFmtId="0" fontId="11" fillId="0" borderId="4" xfId="6" applyNumberFormat="1" applyFont="1" applyFill="1" applyBorder="1" applyAlignment="1" applyProtection="1">
      <alignment horizontal="center" wrapText="1"/>
      <protection hidden="1"/>
    </xf>
    <xf numFmtId="0" fontId="1" fillId="0" borderId="4" xfId="0" applyFont="1" applyFill="1" applyBorder="1"/>
    <xf numFmtId="1" fontId="1" fillId="0" borderId="1" xfId="0" applyNumberFormat="1" applyFont="1" applyFill="1" applyBorder="1"/>
    <xf numFmtId="0" fontId="20" fillId="0" borderId="1" xfId="6" applyNumberFormat="1" applyFont="1" applyFill="1" applyBorder="1" applyAlignment="1" applyProtection="1">
      <alignment horizontal="center" wrapText="1"/>
      <protection hidden="1"/>
    </xf>
    <xf numFmtId="0" fontId="7" fillId="0" borderId="1" xfId="1" applyNumberFormat="1" applyFont="1" applyFill="1" applyBorder="1" applyAlignment="1" applyProtection="1">
      <alignment horizontal="left" vertical="top" wrapText="1"/>
      <protection hidden="1"/>
    </xf>
    <xf numFmtId="0" fontId="7" fillId="0" borderId="1" xfId="2" applyNumberFormat="1" applyFont="1" applyFill="1" applyBorder="1" applyAlignment="1" applyProtection="1">
      <alignment horizontal="left" vertical="top" wrapText="1"/>
      <protection hidden="1"/>
    </xf>
    <xf numFmtId="165" fontId="5" fillId="0" borderId="1" xfId="0" applyNumberFormat="1" applyFont="1" applyFill="1" applyBorder="1"/>
    <xf numFmtId="3" fontId="1" fillId="0" borderId="1" xfId="0" applyNumberFormat="1" applyFont="1" applyFill="1" applyBorder="1"/>
    <xf numFmtId="0" fontId="7" fillId="0" borderId="1" xfId="1" applyNumberFormat="1" applyFont="1" applyFill="1" applyBorder="1" applyAlignment="1" applyProtection="1">
      <alignment vertical="top" wrapText="1"/>
      <protection hidden="1"/>
    </xf>
    <xf numFmtId="0" fontId="13" fillId="0" borderId="1" xfId="0" applyFont="1" applyFill="1" applyBorder="1" applyAlignment="1">
      <alignment vertical="center" wrapText="1"/>
    </xf>
    <xf numFmtId="0" fontId="1" fillId="0" borderId="1" xfId="0" applyFont="1" applyFill="1" applyBorder="1" applyAlignment="1">
      <alignment wrapText="1"/>
    </xf>
    <xf numFmtId="0" fontId="1" fillId="0" borderId="1" xfId="0" applyNumberFormat="1" applyFont="1" applyFill="1" applyBorder="1" applyAlignment="1">
      <alignment wrapText="1"/>
    </xf>
    <xf numFmtId="0" fontId="13" fillId="0" borderId="4" xfId="6" applyNumberFormat="1" applyFont="1" applyFill="1" applyBorder="1" applyAlignment="1" applyProtection="1">
      <alignment horizontal="center" wrapText="1"/>
      <protection hidden="1"/>
    </xf>
    <xf numFmtId="0" fontId="5" fillId="0" borderId="4" xfId="0" applyFont="1" applyFill="1" applyBorder="1"/>
    <xf numFmtId="165" fontId="12" fillId="0" borderId="1" xfId="0" applyNumberFormat="1" applyFont="1" applyFill="1" applyBorder="1"/>
    <xf numFmtId="3" fontId="5" fillId="0" borderId="1" xfId="0" applyNumberFormat="1" applyFont="1" applyFill="1" applyBorder="1"/>
    <xf numFmtId="3" fontId="1" fillId="0" borderId="1" xfId="0" applyNumberFormat="1" applyFont="1" applyFill="1" applyBorder="1" applyAlignment="1">
      <alignment vertical="top"/>
    </xf>
    <xf numFmtId="3" fontId="1" fillId="0" borderId="1" xfId="0" applyNumberFormat="1" applyFont="1" applyFill="1" applyBorder="1" applyAlignment="1"/>
    <xf numFmtId="0" fontId="14" fillId="0" borderId="0" xfId="0" applyFont="1" applyFill="1" applyAlignment="1">
      <alignment horizontal="right"/>
    </xf>
    <xf numFmtId="0" fontId="14" fillId="0" borderId="0" xfId="0" applyFont="1" applyFill="1" applyAlignment="1">
      <alignment horizontal="right" wrapText="1"/>
    </xf>
    <xf numFmtId="0" fontId="14" fillId="0" borderId="0" xfId="0" applyFont="1" applyFill="1" applyAlignment="1">
      <alignment vertical="top"/>
    </xf>
    <xf numFmtId="43" fontId="26" fillId="0" borderId="1" xfId="8" applyFont="1" applyFill="1" applyBorder="1" applyAlignment="1">
      <alignment vertical="top"/>
    </xf>
    <xf numFmtId="1" fontId="27" fillId="0" borderId="0" xfId="0" applyNumberFormat="1" applyFont="1" applyFill="1"/>
    <xf numFmtId="0" fontId="28" fillId="0" borderId="1" xfId="0" applyFont="1" applyFill="1" applyBorder="1" applyAlignment="1">
      <alignment vertical="top" wrapText="1"/>
    </xf>
    <xf numFmtId="166" fontId="26" fillId="0" borderId="1" xfId="8" applyNumberFormat="1" applyFont="1" applyFill="1" applyBorder="1" applyAlignment="1">
      <alignment vertical="top"/>
    </xf>
    <xf numFmtId="1" fontId="1" fillId="0" borderId="1" xfId="0" applyNumberFormat="1" applyFont="1" applyFill="1" applyBorder="1" applyAlignment="1"/>
    <xf numFmtId="1" fontId="13" fillId="0" borderId="1" xfId="0" applyNumberFormat="1" applyFont="1" applyFill="1" applyBorder="1"/>
    <xf numFmtId="1" fontId="2" fillId="0" borderId="1" xfId="0" applyNumberFormat="1" applyFont="1" applyFill="1" applyBorder="1"/>
    <xf numFmtId="1" fontId="7" fillId="0" borderId="1" xfId="0" applyNumberFormat="1" applyFont="1" applyFill="1" applyBorder="1"/>
    <xf numFmtId="1" fontId="22" fillId="0" borderId="1" xfId="0" applyNumberFormat="1" applyFont="1" applyFill="1" applyBorder="1"/>
    <xf numFmtId="1" fontId="1" fillId="0" borderId="0" xfId="0" applyNumberFormat="1" applyFont="1" applyFill="1"/>
    <xf numFmtId="1" fontId="25" fillId="0" borderId="1" xfId="0" applyNumberFormat="1" applyFont="1" applyFill="1" applyBorder="1"/>
    <xf numFmtId="1" fontId="12" fillId="0" borderId="1" xfId="0" applyNumberFormat="1" applyFont="1" applyFill="1" applyBorder="1"/>
    <xf numFmtId="1" fontId="11" fillId="0" borderId="1" xfId="0" applyNumberFormat="1" applyFont="1" applyFill="1" applyBorder="1"/>
    <xf numFmtId="1" fontId="13" fillId="0" borderId="1" xfId="0" applyNumberFormat="1" applyFont="1" applyFill="1" applyBorder="1" applyAlignment="1" applyProtection="1">
      <alignment horizontal="left" vertical="top" wrapText="1"/>
      <protection hidden="1"/>
    </xf>
    <xf numFmtId="1" fontId="5" fillId="0" borderId="4" xfId="0" applyNumberFormat="1" applyFont="1" applyFill="1" applyBorder="1"/>
    <xf numFmtId="1" fontId="1" fillId="0" borderId="5" xfId="0" applyNumberFormat="1" applyFont="1" applyFill="1" applyBorder="1"/>
    <xf numFmtId="1" fontId="1" fillId="0" borderId="6" xfId="0" applyNumberFormat="1" applyFont="1" applyFill="1" applyBorder="1"/>
    <xf numFmtId="1" fontId="1" fillId="0" borderId="4" xfId="0" applyNumberFormat="1" applyFont="1" applyFill="1" applyBorder="1"/>
    <xf numFmtId="1" fontId="1" fillId="0" borderId="1" xfId="0" applyNumberFormat="1" applyFont="1" applyFill="1" applyBorder="1" applyAlignment="1">
      <alignment vertical="top"/>
    </xf>
    <xf numFmtId="1" fontId="19" fillId="0" borderId="1" xfId="0" applyNumberFormat="1" applyFont="1" applyFill="1" applyBorder="1"/>
    <xf numFmtId="1" fontId="0" fillId="0" borderId="1" xfId="0" applyNumberFormat="1" applyFont="1" applyFill="1" applyBorder="1" applyAlignment="1"/>
    <xf numFmtId="1" fontId="7" fillId="0" borderId="1" xfId="1" applyNumberFormat="1" applyFont="1" applyFill="1" applyBorder="1" applyAlignment="1" applyProtection="1">
      <alignment vertical="top" wrapText="1"/>
      <protection hidden="1"/>
    </xf>
    <xf numFmtId="1" fontId="0" fillId="0" borderId="1" xfId="0" applyNumberFormat="1" applyFont="1" applyFill="1" applyBorder="1"/>
    <xf numFmtId="0" fontId="0" fillId="0" borderId="4" xfId="0" applyFill="1" applyBorder="1" applyAlignment="1">
      <alignment horizontal="center" vertical="center" wrapText="1"/>
    </xf>
    <xf numFmtId="0" fontId="22" fillId="0" borderId="0" xfId="0" applyFont="1" applyFill="1"/>
    <xf numFmtId="49" fontId="13" fillId="0" borderId="1" xfId="0" applyNumberFormat="1" applyFont="1" applyFill="1" applyBorder="1" applyAlignment="1">
      <alignment horizontal="left" vertical="top" wrapText="1"/>
    </xf>
    <xf numFmtId="0" fontId="13" fillId="0" borderId="5" xfId="0" applyNumberFormat="1" applyFont="1" applyFill="1" applyBorder="1" applyAlignment="1">
      <alignment horizontal="left" vertical="top" wrapText="1"/>
    </xf>
    <xf numFmtId="0" fontId="13" fillId="0" borderId="4" xfId="4" applyNumberFormat="1" applyFont="1" applyFill="1" applyBorder="1" applyAlignment="1" applyProtection="1">
      <alignment vertical="top" wrapText="1"/>
      <protection hidden="1"/>
    </xf>
    <xf numFmtId="0" fontId="13" fillId="0" borderId="1" xfId="0" applyFont="1" applyFill="1" applyBorder="1" applyAlignment="1">
      <alignment horizontal="justify" wrapText="1"/>
    </xf>
    <xf numFmtId="164" fontId="2" fillId="0" borderId="1" xfId="0" applyNumberFormat="1" applyFont="1" applyFill="1" applyBorder="1"/>
    <xf numFmtId="0" fontId="29" fillId="0" borderId="1" xfId="0" applyNumberFormat="1" applyFont="1" applyFill="1" applyBorder="1" applyAlignment="1">
      <alignment horizontal="left" vertical="top" wrapText="1"/>
    </xf>
    <xf numFmtId="0" fontId="13" fillId="0" borderId="4" xfId="4" applyNumberFormat="1" applyFont="1" applyFill="1" applyBorder="1" applyAlignment="1" applyProtection="1">
      <alignment horizontal="left" vertical="top" wrapText="1"/>
      <protection hidden="1"/>
    </xf>
    <xf numFmtId="0" fontId="13" fillId="0" borderId="5" xfId="4" applyNumberFormat="1" applyFont="1" applyFill="1" applyBorder="1" applyAlignment="1" applyProtection="1">
      <alignment horizontal="left" vertical="top" wrapText="1"/>
      <protection hidden="1"/>
    </xf>
    <xf numFmtId="0" fontId="13" fillId="0" borderId="4" xfId="4" applyNumberFormat="1" applyFont="1" applyFill="1" applyBorder="1" applyAlignment="1" applyProtection="1">
      <alignment vertical="center" wrapText="1"/>
      <protection hidden="1"/>
    </xf>
    <xf numFmtId="0" fontId="13" fillId="0" borderId="6" xfId="4" applyNumberFormat="1" applyFont="1" applyFill="1" applyBorder="1" applyAlignment="1" applyProtection="1">
      <alignment vertical="center" wrapText="1"/>
      <protection hidden="1"/>
    </xf>
    <xf numFmtId="0" fontId="13" fillId="0" borderId="5" xfId="4" applyNumberFormat="1" applyFont="1" applyFill="1" applyBorder="1" applyAlignment="1" applyProtection="1">
      <alignment vertical="center" wrapText="1"/>
      <protection hidden="1"/>
    </xf>
    <xf numFmtId="0" fontId="10" fillId="0" borderId="0" xfId="0" applyFont="1" applyFill="1" applyAlignment="1">
      <alignment horizontal="center" wrapText="1"/>
    </xf>
    <xf numFmtId="0" fontId="5" fillId="0" borderId="2" xfId="0" applyFont="1" applyFill="1" applyBorder="1" applyAlignment="1">
      <alignment horizontal="left" wrapText="1"/>
    </xf>
    <xf numFmtId="0" fontId="5" fillId="0" borderId="3" xfId="0" applyFont="1" applyFill="1" applyBorder="1" applyAlignment="1">
      <alignment horizontal="left" wrapText="1"/>
    </xf>
    <xf numFmtId="0" fontId="13" fillId="0" borderId="6" xfId="4" applyNumberFormat="1" applyFont="1" applyFill="1" applyBorder="1" applyAlignment="1" applyProtection="1">
      <alignment horizontal="left" vertical="center" wrapText="1"/>
      <protection hidden="1"/>
    </xf>
    <xf numFmtId="0" fontId="13" fillId="0" borderId="5" xfId="4" applyNumberFormat="1" applyFont="1" applyFill="1" applyBorder="1" applyAlignment="1" applyProtection="1">
      <alignment horizontal="left" vertical="center" wrapText="1"/>
      <protection hidden="1"/>
    </xf>
    <xf numFmtId="0" fontId="1" fillId="0" borderId="6" xfId="0" applyFont="1" applyFill="1" applyBorder="1" applyAlignment="1">
      <alignment vertical="center" wrapText="1"/>
    </xf>
    <xf numFmtId="0" fontId="1" fillId="0" borderId="5" xfId="0" applyFont="1" applyFill="1" applyBorder="1" applyAlignment="1">
      <alignment vertical="center" wrapText="1"/>
    </xf>
    <xf numFmtId="0" fontId="7" fillId="0" borderId="2" xfId="1" applyNumberFormat="1" applyFont="1" applyFill="1" applyBorder="1" applyAlignment="1" applyProtection="1">
      <alignment horizontal="left" wrapText="1"/>
      <protection hidden="1"/>
    </xf>
    <xf numFmtId="0" fontId="7" fillId="0" borderId="3" xfId="1" applyNumberFormat="1" applyFont="1" applyFill="1" applyBorder="1" applyAlignment="1" applyProtection="1">
      <alignment horizontal="left" wrapText="1"/>
      <protection hidden="1"/>
    </xf>
    <xf numFmtId="165" fontId="1" fillId="0" borderId="5" xfId="0" applyNumberFormat="1" applyFont="1" applyFill="1" applyBorder="1"/>
    <xf numFmtId="165" fontId="1" fillId="0" borderId="4" xfId="0" applyNumberFormat="1" applyFont="1" applyFill="1" applyBorder="1"/>
  </cellXfs>
  <cellStyles count="9">
    <cellStyle name="Обычный" xfId="0" builtinId="0"/>
    <cellStyle name="Обычный 2" xfId="7"/>
    <cellStyle name="Обычный_tmp" xfId="1"/>
    <cellStyle name="Обычный_tmp 10" xfId="2"/>
    <cellStyle name="Обычный_tmp 16" xfId="3"/>
    <cellStyle name="Обычный_tmp 2" xfId="4"/>
    <cellStyle name="Обычный_tmp 4" xfId="5"/>
    <cellStyle name="Обычный_Tmp1" xfId="6"/>
    <cellStyle name="Финансовый" xfId="8"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G472"/>
  <sheetViews>
    <sheetView tabSelected="1" view="pageBreakPreview" topLeftCell="A94" zoomScaleNormal="100" zoomScaleSheetLayoutView="100" workbookViewId="0">
      <selection activeCell="G82" sqref="G82"/>
    </sheetView>
  </sheetViews>
  <sheetFormatPr defaultRowHeight="12.75" outlineLevelRow="3"/>
  <cols>
    <col min="1" max="1" width="7.28515625" style="11" customWidth="1"/>
    <col min="2" max="2" width="27.140625" style="12" customWidth="1"/>
    <col min="3" max="3" width="14" style="13" hidden="1" customWidth="1"/>
    <col min="4" max="4" width="13.42578125" style="13" hidden="1" customWidth="1"/>
    <col min="5" max="5" width="11.7109375" style="13" customWidth="1"/>
    <col min="6" max="6" width="12.7109375" style="13" customWidth="1"/>
    <col min="7" max="7" width="42.28515625" style="81" customWidth="1"/>
    <col min="8" max="16384" width="9.140625" style="13"/>
  </cols>
  <sheetData>
    <row r="1" spans="1:7" hidden="1">
      <c r="G1" s="79" t="s">
        <v>16</v>
      </c>
    </row>
    <row r="2" spans="1:7" ht="12.75" hidden="1" customHeight="1">
      <c r="G2" s="80" t="s">
        <v>27</v>
      </c>
    </row>
    <row r="3" spans="1:7" hidden="1">
      <c r="G3" s="80"/>
    </row>
    <row r="4" spans="1:7" ht="64.5" customHeight="1">
      <c r="A4" s="118" t="s">
        <v>334</v>
      </c>
      <c r="B4" s="118"/>
      <c r="C4" s="118"/>
      <c r="D4" s="118"/>
      <c r="E4" s="118"/>
      <c r="F4" s="118"/>
      <c r="G4" s="118"/>
    </row>
    <row r="5" spans="1:7" ht="18.75">
      <c r="B5" s="14"/>
    </row>
    <row r="6" spans="1:7" ht="53.25" customHeight="1">
      <c r="A6" s="28" t="s">
        <v>11</v>
      </c>
      <c r="B6" s="28" t="s">
        <v>28</v>
      </c>
      <c r="C6" s="27" t="s">
        <v>12</v>
      </c>
      <c r="D6" s="27" t="s">
        <v>23</v>
      </c>
      <c r="E6" s="105" t="s">
        <v>307</v>
      </c>
      <c r="F6" s="105" t="s">
        <v>308</v>
      </c>
      <c r="G6" s="28" t="s">
        <v>13</v>
      </c>
    </row>
    <row r="7" spans="1:7" s="31" customFormat="1" ht="42" customHeight="1">
      <c r="A7" s="64">
        <v>901</v>
      </c>
      <c r="B7" s="65" t="s">
        <v>0</v>
      </c>
      <c r="C7" s="16">
        <f>SUM(C8:C32)</f>
        <v>17842.2</v>
      </c>
      <c r="D7" s="16">
        <f t="shared" ref="D7" si="0">SUM(D8:D31)</f>
        <v>24579.4</v>
      </c>
      <c r="E7" s="16">
        <f>SUM(E8:E32)</f>
        <v>1115</v>
      </c>
      <c r="F7" s="16">
        <f t="shared" ref="F7" si="1">SUM(F8:F32)</f>
        <v>0</v>
      </c>
      <c r="G7" s="65"/>
    </row>
    <row r="8" spans="1:7" s="31" customFormat="1" ht="82.5" hidden="1" customHeight="1">
      <c r="A8" s="9"/>
      <c r="B8" s="30"/>
      <c r="C8" s="35">
        <v>17842.2</v>
      </c>
      <c r="D8" s="35"/>
      <c r="E8" s="86"/>
      <c r="F8" s="87"/>
      <c r="G8" s="30" t="s">
        <v>168</v>
      </c>
    </row>
    <row r="9" spans="1:7" s="31" customFormat="1" ht="40.5" hidden="1" customHeight="1">
      <c r="A9" s="9"/>
      <c r="B9" s="30"/>
      <c r="D9" s="35"/>
      <c r="E9" s="86"/>
      <c r="F9" s="87"/>
      <c r="G9" s="30" t="s">
        <v>284</v>
      </c>
    </row>
    <row r="10" spans="1:7" s="31" customFormat="1" ht="105.75" hidden="1" customHeight="1">
      <c r="A10" s="9"/>
      <c r="B10" s="30"/>
      <c r="C10" s="25"/>
      <c r="D10" s="35">
        <v>18830.7</v>
      </c>
      <c r="E10" s="86"/>
      <c r="F10" s="87"/>
      <c r="G10" s="30" t="s">
        <v>153</v>
      </c>
    </row>
    <row r="11" spans="1:7" s="31" customFormat="1" ht="79.5" hidden="1" customHeight="1">
      <c r="A11" s="9"/>
      <c r="B11" s="30"/>
      <c r="C11" s="25"/>
      <c r="D11" s="35">
        <v>4984.8</v>
      </c>
      <c r="E11" s="86"/>
      <c r="F11" s="87"/>
      <c r="G11" s="30" t="s">
        <v>154</v>
      </c>
    </row>
    <row r="12" spans="1:7" s="31" customFormat="1" ht="39.75" hidden="1" customHeight="1">
      <c r="A12" s="9"/>
      <c r="B12" s="30"/>
      <c r="C12" s="25"/>
      <c r="D12" s="35">
        <v>620.4</v>
      </c>
      <c r="E12" s="86"/>
      <c r="F12" s="87"/>
      <c r="G12" s="30" t="s">
        <v>155</v>
      </c>
    </row>
    <row r="13" spans="1:7" s="31" customFormat="1" ht="54.75" hidden="1" customHeight="1">
      <c r="A13" s="9"/>
      <c r="B13" s="30"/>
      <c r="C13" s="25"/>
      <c r="D13" s="35">
        <v>143.5</v>
      </c>
      <c r="E13" s="86"/>
      <c r="F13" s="87"/>
      <c r="G13" s="30" t="s">
        <v>56</v>
      </c>
    </row>
    <row r="14" spans="1:7" s="31" customFormat="1" ht="16.5" hidden="1" customHeight="1">
      <c r="A14" s="9"/>
      <c r="B14" s="30"/>
      <c r="C14" s="25"/>
      <c r="D14" s="25"/>
      <c r="E14" s="86"/>
      <c r="F14" s="87"/>
      <c r="G14" s="30"/>
    </row>
    <row r="15" spans="1:7" s="31" customFormat="1" ht="13.5" hidden="1" customHeight="1">
      <c r="A15" s="9"/>
      <c r="B15" s="30"/>
      <c r="C15" s="25"/>
      <c r="D15" s="25"/>
      <c r="E15" s="88"/>
      <c r="F15" s="89"/>
      <c r="G15" s="30"/>
    </row>
    <row r="16" spans="1:7" s="31" customFormat="1" ht="16.5" hidden="1" customHeight="1">
      <c r="A16" s="9"/>
      <c r="B16" s="30"/>
      <c r="C16" s="25"/>
      <c r="D16" s="25"/>
      <c r="E16" s="88"/>
      <c r="F16" s="89"/>
      <c r="G16" s="30"/>
    </row>
    <row r="17" spans="1:7" s="31" customFormat="1" ht="15.75" hidden="1" customHeight="1">
      <c r="A17" s="9"/>
      <c r="B17" s="30"/>
      <c r="C17" s="25"/>
      <c r="D17" s="25"/>
      <c r="E17" s="88"/>
      <c r="F17" s="88"/>
      <c r="G17" s="30"/>
    </row>
    <row r="18" spans="1:7" s="31" customFormat="1" ht="15.75" hidden="1" customHeight="1">
      <c r="A18" s="9"/>
      <c r="B18" s="30"/>
      <c r="C18" s="25"/>
      <c r="D18" s="25"/>
      <c r="E18" s="88"/>
      <c r="F18" s="88"/>
      <c r="G18" s="30"/>
    </row>
    <row r="19" spans="1:7" s="31" customFormat="1" ht="42.75" customHeight="1">
      <c r="A19" s="9"/>
      <c r="B19" s="30"/>
      <c r="C19" s="25"/>
      <c r="D19" s="25"/>
      <c r="E19" s="88">
        <v>1112</v>
      </c>
      <c r="F19" s="88"/>
      <c r="G19" s="29" t="s">
        <v>328</v>
      </c>
    </row>
    <row r="20" spans="1:7" s="31" customFormat="1" ht="53.25" customHeight="1">
      <c r="A20" s="9"/>
      <c r="B20" s="30"/>
      <c r="C20" s="25"/>
      <c r="D20" s="25"/>
      <c r="E20" s="88">
        <v>3</v>
      </c>
      <c r="F20" s="88"/>
      <c r="G20" s="30" t="s">
        <v>333</v>
      </c>
    </row>
    <row r="21" spans="1:7" s="31" customFormat="1" ht="38.25" hidden="1" customHeight="1">
      <c r="A21" s="9"/>
      <c r="B21" s="30"/>
      <c r="C21" s="25"/>
      <c r="D21" s="25"/>
      <c r="E21" s="86"/>
      <c r="F21" s="87"/>
      <c r="G21" s="30" t="s">
        <v>57</v>
      </c>
    </row>
    <row r="22" spans="1:7" s="31" customFormat="1" ht="54" hidden="1" customHeight="1">
      <c r="A22" s="9"/>
      <c r="B22" s="30"/>
      <c r="C22" s="25"/>
      <c r="D22" s="25"/>
      <c r="E22" s="86"/>
      <c r="F22" s="87"/>
      <c r="G22" s="30" t="s">
        <v>162</v>
      </c>
    </row>
    <row r="23" spans="1:7" s="31" customFormat="1" ht="41.25" hidden="1" customHeight="1">
      <c r="A23" s="9"/>
      <c r="B23" s="30"/>
      <c r="C23" s="25"/>
      <c r="D23" s="25"/>
      <c r="E23" s="86"/>
      <c r="F23" s="87"/>
      <c r="G23" s="30" t="s">
        <v>163</v>
      </c>
    </row>
    <row r="24" spans="1:7" s="31" customFormat="1" ht="80.25" hidden="1" customHeight="1">
      <c r="A24" s="9"/>
      <c r="B24" s="30"/>
      <c r="C24" s="25"/>
      <c r="D24" s="25"/>
      <c r="E24" s="86"/>
      <c r="F24" s="87"/>
      <c r="G24" s="30" t="s">
        <v>128</v>
      </c>
    </row>
    <row r="25" spans="1:7" s="106" customFormat="1" ht="12.75" hidden="1" customHeight="1">
      <c r="A25" s="49"/>
      <c r="B25" s="50"/>
      <c r="C25" s="51"/>
      <c r="D25" s="51"/>
      <c r="E25" s="86"/>
      <c r="F25" s="90"/>
      <c r="G25" s="50"/>
    </row>
    <row r="26" spans="1:7" s="31" customFormat="1" ht="133.5" hidden="1" customHeight="1">
      <c r="A26" s="9"/>
      <c r="B26" s="30"/>
      <c r="C26" s="25"/>
      <c r="D26" s="25"/>
      <c r="E26" s="86"/>
      <c r="F26" s="87"/>
      <c r="G26" s="30" t="s">
        <v>164</v>
      </c>
    </row>
    <row r="27" spans="1:7" s="31" customFormat="1" ht="81" hidden="1" customHeight="1">
      <c r="A27" s="9"/>
      <c r="B27" s="30"/>
      <c r="C27" s="25"/>
      <c r="D27" s="25"/>
      <c r="E27" s="86"/>
      <c r="F27" s="87"/>
      <c r="G27" s="30" t="s">
        <v>165</v>
      </c>
    </row>
    <row r="28" spans="1:7" s="31" customFormat="1" ht="30" hidden="1" customHeight="1">
      <c r="A28" s="9"/>
      <c r="B28" s="30" t="s">
        <v>195</v>
      </c>
      <c r="C28" s="25"/>
      <c r="D28" s="25"/>
      <c r="E28" s="86"/>
      <c r="F28" s="87"/>
      <c r="G28" s="30" t="s">
        <v>169</v>
      </c>
    </row>
    <row r="29" spans="1:7" s="31" customFormat="1" ht="51" hidden="1" customHeight="1">
      <c r="A29" s="9"/>
      <c r="B29" s="30"/>
      <c r="C29" s="25"/>
      <c r="D29" s="25"/>
      <c r="E29" s="86"/>
      <c r="F29" s="87"/>
      <c r="G29" s="30" t="s">
        <v>170</v>
      </c>
    </row>
    <row r="30" spans="1:7" s="31" customFormat="1" ht="15.75" hidden="1" customHeight="1">
      <c r="A30" s="9"/>
      <c r="B30" s="30"/>
      <c r="C30" s="25"/>
      <c r="D30" s="25"/>
      <c r="E30" s="86"/>
      <c r="F30" s="87"/>
      <c r="G30" s="30"/>
    </row>
    <row r="31" spans="1:7" s="31" customFormat="1" ht="15.75" hidden="1" customHeight="1">
      <c r="A31" s="9"/>
      <c r="B31" s="30"/>
      <c r="C31" s="25"/>
      <c r="D31" s="25"/>
      <c r="E31" s="86"/>
      <c r="F31" s="87"/>
      <c r="G31" s="30"/>
    </row>
    <row r="32" spans="1:7" s="31" customFormat="1" ht="15.75" hidden="1" customHeight="1">
      <c r="A32" s="9"/>
      <c r="B32" s="30"/>
      <c r="C32" s="25"/>
      <c r="D32" s="25"/>
      <c r="E32" s="86"/>
      <c r="F32" s="87"/>
      <c r="G32" s="30"/>
    </row>
    <row r="33" spans="1:7" s="31" customFormat="1" ht="12.75" customHeight="1">
      <c r="A33" s="64">
        <v>902</v>
      </c>
      <c r="B33" s="66" t="s">
        <v>1</v>
      </c>
      <c r="C33" s="25">
        <f>SUM(C34:C49)</f>
        <v>4368</v>
      </c>
      <c r="D33" s="25">
        <f t="shared" ref="D33:F33" si="2">SUM(D34:D49)</f>
        <v>0</v>
      </c>
      <c r="E33" s="16">
        <f t="shared" si="2"/>
        <v>500</v>
      </c>
      <c r="F33" s="16">
        <f t="shared" si="2"/>
        <v>0</v>
      </c>
      <c r="G33" s="66"/>
    </row>
    <row r="34" spans="1:7" s="31" customFormat="1" ht="53.25" hidden="1" customHeight="1">
      <c r="A34" s="36">
        <v>801</v>
      </c>
      <c r="B34" s="58" t="s">
        <v>285</v>
      </c>
      <c r="C34" s="32">
        <v>368</v>
      </c>
      <c r="D34" s="32"/>
      <c r="E34" s="91"/>
      <c r="F34" s="86"/>
      <c r="G34" s="58" t="s">
        <v>58</v>
      </c>
    </row>
    <row r="35" spans="1:7" s="31" customFormat="1" ht="25.5">
      <c r="A35" s="36"/>
      <c r="B35" s="34"/>
      <c r="C35" s="32"/>
      <c r="D35" s="32"/>
      <c r="E35" s="86">
        <v>500</v>
      </c>
      <c r="F35" s="86"/>
      <c r="G35" s="34" t="s">
        <v>322</v>
      </c>
    </row>
    <row r="36" spans="1:7" s="31" customFormat="1" ht="12.75" hidden="1" customHeight="1">
      <c r="A36" s="36"/>
      <c r="B36" s="37"/>
      <c r="C36" s="32"/>
      <c r="D36" s="32"/>
      <c r="E36" s="86"/>
      <c r="F36" s="86"/>
      <c r="G36" s="37"/>
    </row>
    <row r="37" spans="1:7" s="31" customFormat="1" ht="12.75" hidden="1" customHeight="1">
      <c r="A37" s="36"/>
      <c r="B37" s="37"/>
      <c r="C37" s="32"/>
      <c r="D37" s="32"/>
      <c r="E37" s="86"/>
      <c r="F37" s="86"/>
      <c r="G37" s="37"/>
    </row>
    <row r="38" spans="1:7" s="31" customFormat="1" ht="28.5" hidden="1" customHeight="1">
      <c r="A38" s="36">
        <v>801</v>
      </c>
      <c r="B38" s="37" t="s">
        <v>59</v>
      </c>
      <c r="C38" s="32"/>
      <c r="D38" s="32"/>
      <c r="E38" s="86"/>
      <c r="F38" s="86"/>
      <c r="G38" s="37" t="s">
        <v>177</v>
      </c>
    </row>
    <row r="39" spans="1:7" s="31" customFormat="1" ht="51.75" hidden="1" customHeight="1">
      <c r="A39" s="9"/>
      <c r="B39" s="38" t="s">
        <v>60</v>
      </c>
      <c r="C39" s="32">
        <v>4000</v>
      </c>
      <c r="D39" s="32"/>
      <c r="E39" s="86"/>
      <c r="F39" s="86"/>
      <c r="G39" s="38" t="s">
        <v>171</v>
      </c>
    </row>
    <row r="40" spans="1:7" s="31" customFormat="1" ht="25.5" hidden="1" customHeight="1">
      <c r="A40" s="9"/>
      <c r="B40" s="30"/>
      <c r="C40" s="32"/>
      <c r="D40" s="32"/>
      <c r="E40" s="86"/>
      <c r="F40" s="86"/>
      <c r="G40" s="30" t="s">
        <v>172</v>
      </c>
    </row>
    <row r="41" spans="1:7" s="31" customFormat="1" ht="25.5" hidden="1" customHeight="1">
      <c r="A41" s="9"/>
      <c r="B41" s="30"/>
      <c r="C41" s="32"/>
      <c r="D41" s="32"/>
      <c r="E41" s="86"/>
      <c r="F41" s="86"/>
      <c r="G41" s="30" t="s">
        <v>173</v>
      </c>
    </row>
    <row r="42" spans="1:7" s="31" customFormat="1" ht="38.25" hidden="1" customHeight="1">
      <c r="A42" s="9"/>
      <c r="B42" s="7"/>
      <c r="C42" s="32"/>
      <c r="D42" s="32"/>
      <c r="E42" s="86"/>
      <c r="F42" s="86"/>
      <c r="G42" s="7" t="s">
        <v>163</v>
      </c>
    </row>
    <row r="43" spans="1:7" s="31" customFormat="1" ht="15.75" hidden="1" customHeight="1">
      <c r="A43" s="9"/>
      <c r="B43" s="7"/>
      <c r="C43" s="25"/>
      <c r="D43" s="25"/>
      <c r="E43" s="16"/>
      <c r="F43" s="87"/>
      <c r="G43" s="7"/>
    </row>
    <row r="44" spans="1:7" s="31" customFormat="1" ht="15.75" hidden="1" customHeight="1">
      <c r="A44" s="9"/>
      <c r="B44" s="7"/>
      <c r="C44" s="25"/>
      <c r="D44" s="25"/>
      <c r="E44" s="16"/>
      <c r="F44" s="87"/>
      <c r="G44" s="7"/>
    </row>
    <row r="45" spans="1:7" s="31" customFormat="1" ht="15.75" hidden="1" customHeight="1">
      <c r="A45" s="9"/>
      <c r="B45" s="7"/>
      <c r="C45" s="25"/>
      <c r="D45" s="25"/>
      <c r="E45" s="16"/>
      <c r="F45" s="87"/>
      <c r="G45" s="7"/>
    </row>
    <row r="46" spans="1:7" s="31" customFormat="1" ht="15.75" hidden="1" customHeight="1">
      <c r="A46" s="9"/>
      <c r="B46" s="7"/>
      <c r="C46" s="25"/>
      <c r="D46" s="25"/>
      <c r="E46" s="16"/>
      <c r="F46" s="87"/>
      <c r="G46" s="7"/>
    </row>
    <row r="47" spans="1:7" s="31" customFormat="1" ht="15.75" hidden="1" customHeight="1">
      <c r="A47" s="9"/>
      <c r="B47" s="7"/>
      <c r="C47" s="25"/>
      <c r="D47" s="25"/>
      <c r="E47" s="16"/>
      <c r="F47" s="87"/>
      <c r="G47" s="7"/>
    </row>
    <row r="48" spans="1:7" s="31" customFormat="1" ht="15.75" hidden="1" customHeight="1">
      <c r="A48" s="9"/>
      <c r="B48" s="7"/>
      <c r="C48" s="25"/>
      <c r="D48" s="25"/>
      <c r="E48" s="16"/>
      <c r="F48" s="87"/>
      <c r="G48" s="7"/>
    </row>
    <row r="49" spans="1:7" s="31" customFormat="1" ht="15.75" hidden="1" customHeight="1">
      <c r="A49" s="9"/>
      <c r="B49" s="7"/>
      <c r="C49" s="25"/>
      <c r="D49" s="25"/>
      <c r="E49" s="16"/>
      <c r="F49" s="87"/>
      <c r="G49" s="7"/>
    </row>
    <row r="50" spans="1:7" s="31" customFormat="1" ht="15.75" hidden="1" customHeight="1">
      <c r="A50" s="9"/>
      <c r="B50" s="22"/>
      <c r="C50" s="21"/>
      <c r="D50" s="21"/>
      <c r="E50" s="63"/>
      <c r="F50" s="63"/>
      <c r="G50" s="22"/>
    </row>
    <row r="51" spans="1:7" s="31" customFormat="1" ht="12.75" hidden="1" customHeight="1">
      <c r="A51" s="9"/>
      <c r="B51" s="5"/>
      <c r="C51" s="21"/>
      <c r="D51" s="21"/>
      <c r="E51" s="63"/>
      <c r="F51" s="63"/>
      <c r="G51" s="5"/>
    </row>
    <row r="52" spans="1:7" s="31" customFormat="1" ht="12.75" hidden="1" customHeight="1">
      <c r="A52" s="9"/>
      <c r="B52" s="5"/>
      <c r="C52" s="21"/>
      <c r="D52" s="21"/>
      <c r="E52" s="63"/>
      <c r="F52" s="63"/>
      <c r="G52" s="5"/>
    </row>
    <row r="53" spans="1:7" s="31" customFormat="1" ht="12.75" hidden="1" customHeight="1">
      <c r="A53" s="9"/>
      <c r="B53" s="5"/>
      <c r="C53" s="21"/>
      <c r="D53" s="21"/>
      <c r="E53" s="63"/>
      <c r="F53" s="63"/>
      <c r="G53" s="5"/>
    </row>
    <row r="54" spans="1:7" s="31" customFormat="1" ht="29.25" customHeight="1">
      <c r="A54" s="64">
        <v>903</v>
      </c>
      <c r="B54" s="65" t="s">
        <v>2</v>
      </c>
      <c r="C54" s="67">
        <f t="shared" ref="C54:F54" si="3">SUM(C55:C87)</f>
        <v>41368.400000000001</v>
      </c>
      <c r="D54" s="67">
        <f t="shared" si="3"/>
        <v>0</v>
      </c>
      <c r="E54" s="16">
        <f t="shared" si="3"/>
        <v>138694</v>
      </c>
      <c r="F54" s="16">
        <f t="shared" si="3"/>
        <v>0</v>
      </c>
      <c r="G54" s="65"/>
    </row>
    <row r="55" spans="1:7" s="31" customFormat="1" ht="30" hidden="1" customHeight="1">
      <c r="A55" s="9"/>
      <c r="B55" s="22"/>
      <c r="C55" s="21">
        <v>4000</v>
      </c>
      <c r="D55" s="21"/>
      <c r="E55" s="63"/>
      <c r="F55" s="63"/>
      <c r="G55" s="22" t="s">
        <v>183</v>
      </c>
    </row>
    <row r="56" spans="1:7" s="31" customFormat="1" ht="51.75" hidden="1" customHeight="1">
      <c r="A56" s="9"/>
      <c r="B56" s="22"/>
      <c r="C56" s="21"/>
      <c r="D56" s="21"/>
      <c r="E56" s="63"/>
      <c r="F56" s="63"/>
      <c r="G56" s="22" t="s">
        <v>184</v>
      </c>
    </row>
    <row r="57" spans="1:7" s="31" customFormat="1" ht="40.5" hidden="1" customHeight="1">
      <c r="A57" s="9"/>
      <c r="B57" s="22"/>
      <c r="C57" s="21"/>
      <c r="D57" s="21"/>
      <c r="E57" s="63"/>
      <c r="F57" s="63"/>
      <c r="G57" s="22" t="s">
        <v>185</v>
      </c>
    </row>
    <row r="58" spans="1:7" s="31" customFormat="1" ht="38.25" hidden="1" customHeight="1">
      <c r="A58" s="9"/>
      <c r="B58" s="22"/>
      <c r="C58" s="21"/>
      <c r="D58" s="21"/>
      <c r="E58" s="63"/>
      <c r="F58" s="63"/>
      <c r="G58" s="22" t="s">
        <v>163</v>
      </c>
    </row>
    <row r="59" spans="1:7" s="31" customFormat="1" ht="38.25" hidden="1" customHeight="1">
      <c r="A59" s="9"/>
      <c r="B59" s="22"/>
      <c r="C59" s="21">
        <v>9313.4</v>
      </c>
      <c r="D59" s="21"/>
      <c r="E59" s="63"/>
      <c r="F59" s="63"/>
      <c r="G59" s="22" t="s">
        <v>186</v>
      </c>
    </row>
    <row r="60" spans="1:7" s="31" customFormat="1" ht="28.5" hidden="1" customHeight="1">
      <c r="A60" s="9"/>
      <c r="B60" s="22"/>
      <c r="C60" s="21">
        <v>1400</v>
      </c>
      <c r="D60" s="21"/>
      <c r="E60" s="63"/>
      <c r="F60" s="63"/>
      <c r="G60" s="22" t="s">
        <v>138</v>
      </c>
    </row>
    <row r="61" spans="1:7" s="31" customFormat="1" ht="41.25" hidden="1" customHeight="1">
      <c r="A61" s="9"/>
      <c r="B61" s="22"/>
      <c r="C61" s="21">
        <v>26655</v>
      </c>
      <c r="D61" s="21"/>
      <c r="E61" s="63"/>
      <c r="F61" s="63"/>
      <c r="G61" s="22" t="s">
        <v>139</v>
      </c>
    </row>
    <row r="62" spans="1:7" s="31" customFormat="1" ht="108" hidden="1" customHeight="1">
      <c r="A62" s="52"/>
      <c r="B62" s="22" t="s">
        <v>140</v>
      </c>
      <c r="C62" s="21"/>
      <c r="D62" s="21"/>
      <c r="E62" s="63"/>
      <c r="F62" s="63"/>
      <c r="G62" s="22" t="s">
        <v>304</v>
      </c>
    </row>
    <row r="63" spans="1:7" s="31" customFormat="1" ht="157.5" hidden="1" customHeight="1">
      <c r="A63" s="9"/>
      <c r="B63" s="22" t="s">
        <v>141</v>
      </c>
      <c r="C63" s="53"/>
      <c r="D63" s="53"/>
      <c r="E63" s="91"/>
      <c r="F63" s="63"/>
      <c r="G63" s="22" t="s">
        <v>305</v>
      </c>
    </row>
    <row r="64" spans="1:7" s="31" customFormat="1" ht="145.5" hidden="1" customHeight="1">
      <c r="A64" s="9"/>
      <c r="B64" s="22"/>
      <c r="C64" s="53"/>
      <c r="D64" s="53"/>
      <c r="E64" s="63"/>
      <c r="F64" s="63"/>
      <c r="G64" s="22"/>
    </row>
    <row r="65" spans="1:7" s="31" customFormat="1" ht="66.75" hidden="1" customHeight="1">
      <c r="A65" s="9"/>
      <c r="B65" s="22" t="s">
        <v>187</v>
      </c>
      <c r="C65" s="53"/>
      <c r="D65" s="53"/>
      <c r="E65" s="63"/>
      <c r="F65" s="63"/>
      <c r="G65" s="22" t="s">
        <v>142</v>
      </c>
    </row>
    <row r="66" spans="1:7" s="31" customFormat="1" ht="15.75" hidden="1" customHeight="1">
      <c r="A66" s="9"/>
      <c r="B66" s="22"/>
      <c r="C66" s="53"/>
      <c r="D66" s="53"/>
      <c r="E66" s="63"/>
      <c r="F66" s="63"/>
      <c r="G66" s="22"/>
    </row>
    <row r="67" spans="1:7" s="31" customFormat="1" ht="105.75" hidden="1" customHeight="1">
      <c r="A67" s="9"/>
      <c r="B67" s="22"/>
      <c r="C67" s="53"/>
      <c r="D67" s="53"/>
      <c r="E67" s="63"/>
      <c r="F67" s="63"/>
      <c r="G67" s="22"/>
    </row>
    <row r="68" spans="1:7" s="31" customFormat="1" ht="53.25" hidden="1" customHeight="1">
      <c r="A68" s="9"/>
      <c r="B68" s="54"/>
      <c r="C68" s="53"/>
      <c r="D68" s="53"/>
      <c r="E68" s="63"/>
      <c r="F68" s="63"/>
      <c r="G68" s="54" t="s">
        <v>188</v>
      </c>
    </row>
    <row r="69" spans="1:7" s="31" customFormat="1" ht="63.75" hidden="1" customHeight="1">
      <c r="A69" s="9"/>
      <c r="B69" s="22" t="s">
        <v>143</v>
      </c>
      <c r="C69" s="53"/>
      <c r="D69" s="53"/>
      <c r="E69" s="63"/>
      <c r="F69" s="63"/>
      <c r="G69" s="22" t="s">
        <v>189</v>
      </c>
    </row>
    <row r="70" spans="1:7" s="31" customFormat="1" ht="39" hidden="1" customHeight="1">
      <c r="A70" s="9"/>
      <c r="B70" s="22" t="s">
        <v>143</v>
      </c>
      <c r="C70" s="53"/>
      <c r="D70" s="53"/>
      <c r="E70" s="63"/>
      <c r="F70" s="63"/>
      <c r="G70" s="22" t="s">
        <v>190</v>
      </c>
    </row>
    <row r="71" spans="1:7" s="31" customFormat="1" ht="15.75" hidden="1" customHeight="1">
      <c r="A71" s="9"/>
      <c r="B71" s="22"/>
      <c r="C71" s="53"/>
      <c r="D71" s="53"/>
      <c r="E71" s="63"/>
      <c r="F71" s="63"/>
      <c r="G71" s="22"/>
    </row>
    <row r="72" spans="1:7" s="31" customFormat="1" ht="93.75" hidden="1" customHeight="1">
      <c r="A72" s="9"/>
      <c r="B72" s="22"/>
      <c r="C72" s="53"/>
      <c r="D72" s="53"/>
      <c r="E72" s="63"/>
      <c r="F72" s="63"/>
      <c r="G72" s="22"/>
    </row>
    <row r="73" spans="1:7" s="31" customFormat="1" ht="81.75" hidden="1" customHeight="1">
      <c r="A73" s="9"/>
      <c r="B73" s="22" t="s">
        <v>112</v>
      </c>
      <c r="C73" s="53"/>
      <c r="D73" s="53"/>
      <c r="E73" s="63"/>
      <c r="F73" s="63"/>
      <c r="G73" s="22" t="s">
        <v>144</v>
      </c>
    </row>
    <row r="74" spans="1:7" s="31" customFormat="1" ht="104.25" customHeight="1">
      <c r="A74" s="9"/>
      <c r="B74" s="22" t="s">
        <v>145</v>
      </c>
      <c r="C74" s="53"/>
      <c r="D74" s="53"/>
      <c r="E74" s="63">
        <v>22453</v>
      </c>
      <c r="F74" s="63"/>
      <c r="G74" s="22" t="s">
        <v>317</v>
      </c>
    </row>
    <row r="75" spans="1:7" s="31" customFormat="1" ht="63.75" hidden="1" customHeight="1">
      <c r="A75" s="9"/>
      <c r="B75" s="22"/>
      <c r="C75" s="53"/>
      <c r="D75" s="53"/>
      <c r="E75" s="63"/>
      <c r="F75" s="63"/>
      <c r="G75" s="22" t="s">
        <v>248</v>
      </c>
    </row>
    <row r="76" spans="1:7" s="31" customFormat="1" ht="38.25" hidden="1" customHeight="1">
      <c r="A76" s="9"/>
      <c r="B76" s="22" t="s">
        <v>146</v>
      </c>
      <c r="C76" s="53"/>
      <c r="D76" s="53"/>
      <c r="E76" s="63"/>
      <c r="F76" s="63"/>
      <c r="G76" s="22" t="s">
        <v>191</v>
      </c>
    </row>
    <row r="77" spans="1:7" s="31" customFormat="1" ht="63.75" hidden="1" customHeight="1">
      <c r="A77" s="9"/>
      <c r="B77" s="22" t="s">
        <v>147</v>
      </c>
      <c r="C77" s="53"/>
      <c r="D77" s="53"/>
      <c r="E77" s="63"/>
      <c r="F77" s="63"/>
      <c r="G77" s="22" t="s">
        <v>191</v>
      </c>
    </row>
    <row r="78" spans="1:7" s="31" customFormat="1" ht="38.25" hidden="1" customHeight="1">
      <c r="A78" s="9"/>
      <c r="B78" s="22"/>
      <c r="C78" s="53"/>
      <c r="D78" s="53"/>
      <c r="E78" s="63"/>
      <c r="F78" s="63"/>
      <c r="G78" s="22" t="s">
        <v>192</v>
      </c>
    </row>
    <row r="79" spans="1:7" s="31" customFormat="1" ht="25.5" hidden="1" customHeight="1">
      <c r="A79" s="9"/>
      <c r="B79" s="22"/>
      <c r="C79" s="53"/>
      <c r="D79" s="53"/>
      <c r="E79" s="63"/>
      <c r="F79" s="63"/>
      <c r="G79" s="22" t="s">
        <v>193</v>
      </c>
    </row>
    <row r="80" spans="1:7" s="31" customFormat="1" ht="15.75" hidden="1" customHeight="1">
      <c r="A80" s="9"/>
      <c r="B80" s="22"/>
      <c r="C80" s="53"/>
      <c r="D80" s="53"/>
      <c r="E80" s="63"/>
      <c r="F80" s="63"/>
      <c r="G80" s="22"/>
    </row>
    <row r="81" spans="1:7" s="31" customFormat="1" ht="41.25" hidden="1" customHeight="1">
      <c r="A81" s="61"/>
      <c r="B81" s="12"/>
      <c r="C81" s="128"/>
      <c r="D81" s="128"/>
      <c r="E81" s="99"/>
      <c r="F81" s="99"/>
      <c r="G81" s="12"/>
    </row>
    <row r="82" spans="1:7" s="31" customFormat="1" ht="372.75" customHeight="1">
      <c r="A82" s="9"/>
      <c r="B82" s="22"/>
      <c r="C82" s="53"/>
      <c r="D82" s="53"/>
      <c r="E82" s="63">
        <v>116241</v>
      </c>
      <c r="F82" s="63"/>
      <c r="G82" s="22" t="s">
        <v>364</v>
      </c>
    </row>
    <row r="83" spans="1:7" s="31" customFormat="1" ht="38.25" hidden="1" customHeight="1">
      <c r="A83" s="9"/>
      <c r="B83" s="22"/>
      <c r="C83" s="53"/>
      <c r="D83" s="53"/>
      <c r="E83" s="63"/>
      <c r="F83" s="63"/>
      <c r="G83" s="22" t="s">
        <v>250</v>
      </c>
    </row>
    <row r="84" spans="1:7" s="31" customFormat="1" ht="38.25" hidden="1" customHeight="1">
      <c r="A84" s="9"/>
      <c r="B84" s="22"/>
      <c r="C84" s="53"/>
      <c r="D84" s="53"/>
      <c r="E84" s="63"/>
      <c r="F84" s="63"/>
      <c r="G84" s="22" t="s">
        <v>157</v>
      </c>
    </row>
    <row r="85" spans="1:7" s="31" customFormat="1" ht="25.5" hidden="1" customHeight="1">
      <c r="A85" s="9"/>
      <c r="B85" s="22"/>
      <c r="C85" s="53"/>
      <c r="D85" s="53"/>
      <c r="E85" s="63"/>
      <c r="F85" s="63"/>
      <c r="G85" s="22" t="s">
        <v>158</v>
      </c>
    </row>
    <row r="86" spans="1:7" s="31" customFormat="1" ht="54" hidden="1" customHeight="1">
      <c r="A86" s="9"/>
      <c r="B86" s="55" t="s">
        <v>159</v>
      </c>
      <c r="C86" s="56"/>
      <c r="D86" s="56"/>
      <c r="E86" s="92"/>
      <c r="F86" s="92"/>
      <c r="G86" s="55" t="s">
        <v>160</v>
      </c>
    </row>
    <row r="87" spans="1:7" s="31" customFormat="1" ht="15.75" hidden="1" customHeight="1">
      <c r="A87" s="9"/>
      <c r="B87" s="22"/>
      <c r="C87" s="21"/>
      <c r="D87" s="21"/>
      <c r="E87" s="63"/>
      <c r="F87" s="63"/>
      <c r="G87" s="22"/>
    </row>
    <row r="88" spans="1:7" s="31" customFormat="1" ht="39.75" hidden="1" customHeight="1">
      <c r="A88" s="64">
        <v>904</v>
      </c>
      <c r="B88" s="65" t="s">
        <v>3</v>
      </c>
      <c r="C88" s="67">
        <f t="shared" ref="C88:F88" si="4">SUM(C89:C93)</f>
        <v>0</v>
      </c>
      <c r="D88" s="67">
        <f t="shared" si="4"/>
        <v>0</v>
      </c>
      <c r="E88" s="16">
        <f t="shared" si="4"/>
        <v>0</v>
      </c>
      <c r="F88" s="16">
        <f t="shared" si="4"/>
        <v>0</v>
      </c>
      <c r="G88" s="65"/>
    </row>
    <row r="89" spans="1:7" s="31" customFormat="1" ht="41.25" hidden="1" customHeight="1">
      <c r="A89" s="9"/>
      <c r="B89" s="22"/>
      <c r="C89" s="21"/>
      <c r="D89" s="21"/>
      <c r="E89" s="63"/>
      <c r="F89" s="63"/>
      <c r="G89" s="22" t="s">
        <v>179</v>
      </c>
    </row>
    <row r="90" spans="1:7" s="31" customFormat="1" ht="40.5" hidden="1" customHeight="1">
      <c r="A90" s="9"/>
      <c r="B90" s="22"/>
      <c r="C90" s="21"/>
      <c r="D90" s="21"/>
      <c r="E90" s="63"/>
      <c r="F90" s="63"/>
      <c r="G90" s="22" t="s">
        <v>194</v>
      </c>
    </row>
    <row r="91" spans="1:7" s="31" customFormat="1" ht="25.5" hidden="1" customHeight="1">
      <c r="A91" s="9"/>
      <c r="B91" s="22"/>
      <c r="C91" s="21"/>
      <c r="D91" s="21"/>
      <c r="E91" s="63"/>
      <c r="F91" s="63"/>
      <c r="G91" s="22" t="s">
        <v>180</v>
      </c>
    </row>
    <row r="92" spans="1:7" s="31" customFormat="1" ht="27.75" hidden="1" customHeight="1">
      <c r="A92" s="9"/>
      <c r="B92" s="22"/>
      <c r="C92" s="21"/>
      <c r="D92" s="21"/>
      <c r="E92" s="63"/>
      <c r="F92" s="63"/>
      <c r="G92" s="22" t="s">
        <v>181</v>
      </c>
    </row>
    <row r="93" spans="1:7" s="31" customFormat="1" ht="10.5" hidden="1" customHeight="1">
      <c r="A93" s="9"/>
      <c r="B93" s="22"/>
      <c r="C93" s="21"/>
      <c r="D93" s="21"/>
      <c r="E93" s="63"/>
      <c r="F93" s="63"/>
      <c r="G93" s="22" t="s">
        <v>182</v>
      </c>
    </row>
    <row r="94" spans="1:7" s="31" customFormat="1" ht="66" customHeight="1">
      <c r="A94" s="64">
        <v>905</v>
      </c>
      <c r="B94" s="69" t="s">
        <v>24</v>
      </c>
      <c r="C94" s="4">
        <f>SUM(C95:C110)</f>
        <v>168257.5</v>
      </c>
      <c r="D94" s="4">
        <f t="shared" ref="D94:F94" si="5">SUM(D95:D110)</f>
        <v>0</v>
      </c>
      <c r="E94" s="16">
        <f t="shared" si="5"/>
        <v>292375</v>
      </c>
      <c r="F94" s="16">
        <f t="shared" si="5"/>
        <v>85704</v>
      </c>
      <c r="G94" s="103"/>
    </row>
    <row r="95" spans="1:7" s="31" customFormat="1" ht="43.5" hidden="1" customHeight="1">
      <c r="A95" s="60"/>
      <c r="B95" s="38" t="s">
        <v>88</v>
      </c>
      <c r="C95" s="127">
        <v>172037.5</v>
      </c>
      <c r="D95" s="127"/>
      <c r="E95" s="97"/>
      <c r="F95" s="97"/>
      <c r="G95" s="38" t="s">
        <v>89</v>
      </c>
    </row>
    <row r="96" spans="1:7" s="31" customFormat="1" ht="150.75" hidden="1" customHeight="1">
      <c r="A96" s="9"/>
      <c r="B96" s="42" t="s">
        <v>88</v>
      </c>
      <c r="C96" s="53"/>
      <c r="D96" s="53"/>
      <c r="E96" s="63"/>
      <c r="F96" s="63"/>
      <c r="G96" s="42" t="s">
        <v>166</v>
      </c>
    </row>
    <row r="97" spans="1:7" s="31" customFormat="1" ht="109.5" customHeight="1">
      <c r="A97" s="9"/>
      <c r="B97" s="42"/>
      <c r="C97" s="53"/>
      <c r="D97" s="53"/>
      <c r="E97" s="63"/>
      <c r="F97" s="63">
        <f>48428+38790-1514</f>
        <v>85704</v>
      </c>
      <c r="G97" s="109" t="s">
        <v>335</v>
      </c>
    </row>
    <row r="98" spans="1:7" s="31" customFormat="1" ht="24" hidden="1" customHeight="1">
      <c r="A98" s="9"/>
      <c r="B98" s="42"/>
      <c r="C98" s="53"/>
      <c r="D98" s="53"/>
      <c r="E98" s="63"/>
      <c r="F98" s="63"/>
      <c r="G98" s="42" t="s">
        <v>14</v>
      </c>
    </row>
    <row r="99" spans="1:7" s="31" customFormat="1" ht="120.75" hidden="1" customHeight="1">
      <c r="A99" s="9"/>
      <c r="B99" s="42" t="s">
        <v>88</v>
      </c>
      <c r="C99" s="53"/>
      <c r="D99" s="53"/>
      <c r="E99" s="63"/>
      <c r="F99" s="63"/>
      <c r="G99" s="42" t="s">
        <v>167</v>
      </c>
    </row>
    <row r="100" spans="1:7" s="31" customFormat="1" ht="51.75" hidden="1" customHeight="1">
      <c r="A100" s="9"/>
      <c r="B100" s="22" t="s">
        <v>90</v>
      </c>
      <c r="C100" s="68">
        <v>-3780</v>
      </c>
      <c r="D100" s="68"/>
      <c r="E100" s="63"/>
      <c r="F100" s="63"/>
      <c r="G100" s="22" t="s">
        <v>196</v>
      </c>
    </row>
    <row r="101" spans="1:7" s="31" customFormat="1" ht="63.75" hidden="1" customHeight="1">
      <c r="A101" s="9"/>
      <c r="B101" s="33" t="s">
        <v>91</v>
      </c>
      <c r="C101" s="68"/>
      <c r="D101" s="68"/>
      <c r="E101" s="63"/>
      <c r="F101" s="63"/>
      <c r="G101" s="33" t="s">
        <v>92</v>
      </c>
    </row>
    <row r="102" spans="1:7" s="31" customFormat="1" ht="63.75" hidden="1" customHeight="1">
      <c r="A102" s="9"/>
      <c r="B102" s="70" t="s">
        <v>93</v>
      </c>
      <c r="C102" s="68"/>
      <c r="D102" s="68"/>
      <c r="E102" s="63"/>
      <c r="F102" s="63"/>
      <c r="G102" s="70" t="s">
        <v>197</v>
      </c>
    </row>
    <row r="103" spans="1:7" s="31" customFormat="1" ht="41.25" hidden="1" customHeight="1">
      <c r="A103" s="9"/>
      <c r="B103" s="70" t="s">
        <v>94</v>
      </c>
      <c r="C103" s="68"/>
      <c r="D103" s="68"/>
      <c r="E103" s="63"/>
      <c r="F103" s="63"/>
      <c r="G103" s="70" t="s">
        <v>198</v>
      </c>
    </row>
    <row r="104" spans="1:7" s="31" customFormat="1" ht="54" hidden="1" customHeight="1">
      <c r="A104" s="9"/>
      <c r="B104" s="47" t="s">
        <v>95</v>
      </c>
      <c r="C104" s="68"/>
      <c r="D104" s="68"/>
      <c r="E104" s="63"/>
      <c r="F104" s="63"/>
      <c r="G104" s="47" t="s">
        <v>96</v>
      </c>
    </row>
    <row r="105" spans="1:7" s="31" customFormat="1" ht="40.5" customHeight="1">
      <c r="A105" s="9"/>
      <c r="B105" s="22"/>
      <c r="C105" s="68"/>
      <c r="D105" s="68"/>
      <c r="E105" s="63">
        <v>462</v>
      </c>
      <c r="F105" s="63"/>
      <c r="G105" s="22" t="s">
        <v>330</v>
      </c>
    </row>
    <row r="106" spans="1:7" s="31" customFormat="1" ht="25.5" hidden="1" customHeight="1">
      <c r="A106" s="9"/>
      <c r="B106" s="22"/>
      <c r="C106" s="68"/>
      <c r="D106" s="68"/>
      <c r="E106" s="63"/>
      <c r="F106" s="63"/>
      <c r="G106" s="22" t="s">
        <v>199</v>
      </c>
    </row>
    <row r="107" spans="1:7" s="31" customFormat="1" ht="57.75" customHeight="1">
      <c r="A107" s="9"/>
      <c r="B107" s="22"/>
      <c r="C107" s="68"/>
      <c r="D107" s="68"/>
      <c r="E107" s="63">
        <f>2468+745+700</f>
        <v>3913</v>
      </c>
      <c r="F107" s="63"/>
      <c r="G107" s="22" t="s">
        <v>331</v>
      </c>
    </row>
    <row r="108" spans="1:7" s="31" customFormat="1" ht="41.25" hidden="1" customHeight="1">
      <c r="A108" s="9"/>
      <c r="B108" s="22"/>
      <c r="C108" s="21"/>
      <c r="D108" s="21"/>
      <c r="E108" s="63"/>
      <c r="F108" s="63"/>
      <c r="G108" s="22" t="s">
        <v>200</v>
      </c>
    </row>
    <row r="109" spans="1:7" s="31" customFormat="1" ht="119.25" customHeight="1">
      <c r="A109" s="9"/>
      <c r="B109" s="22"/>
      <c r="C109" s="21"/>
      <c r="D109" s="21"/>
      <c r="E109" s="63">
        <v>288000</v>
      </c>
      <c r="F109" s="63"/>
      <c r="G109" s="33" t="s">
        <v>336</v>
      </c>
    </row>
    <row r="110" spans="1:7" s="31" customFormat="1" ht="15.75" hidden="1" customHeight="1">
      <c r="A110" s="9"/>
      <c r="B110" s="22"/>
      <c r="C110" s="21"/>
      <c r="D110" s="21"/>
      <c r="E110" s="63"/>
      <c r="F110" s="63"/>
      <c r="G110" s="22"/>
    </row>
    <row r="111" spans="1:7" s="31" customFormat="1" ht="24" customHeight="1">
      <c r="A111" s="64">
        <v>906</v>
      </c>
      <c r="B111" s="23" t="s">
        <v>4</v>
      </c>
      <c r="C111" s="4">
        <f t="shared" ref="C111:E111" si="6">SUM(C112:C119)</f>
        <v>0</v>
      </c>
      <c r="D111" s="4">
        <f t="shared" si="6"/>
        <v>0</v>
      </c>
      <c r="E111" s="16">
        <f t="shared" si="6"/>
        <v>160022.38305999999</v>
      </c>
      <c r="F111" s="16">
        <f>SUM(F112:F119)</f>
        <v>0</v>
      </c>
      <c r="G111" s="23"/>
    </row>
    <row r="112" spans="1:7" s="31" customFormat="1" ht="79.5" customHeight="1">
      <c r="A112" s="9"/>
      <c r="B112" s="29" t="s">
        <v>30</v>
      </c>
      <c r="C112" s="21"/>
      <c r="D112" s="21"/>
      <c r="E112" s="63">
        <v>22.38306</v>
      </c>
      <c r="F112" s="63"/>
      <c r="G112" s="29" t="s">
        <v>337</v>
      </c>
    </row>
    <row r="113" spans="1:7" s="31" customFormat="1" ht="102">
      <c r="A113" s="9"/>
      <c r="B113" s="29" t="s">
        <v>316</v>
      </c>
      <c r="C113" s="25"/>
      <c r="D113" s="25"/>
      <c r="E113" s="104">
        <f>60000+100000</f>
        <v>160000</v>
      </c>
      <c r="F113" s="87"/>
      <c r="G113" s="30" t="s">
        <v>323</v>
      </c>
    </row>
    <row r="114" spans="1:7" s="31" customFormat="1" ht="26.25" hidden="1" customHeight="1">
      <c r="A114" s="9"/>
      <c r="B114" s="30" t="s">
        <v>44</v>
      </c>
      <c r="C114" s="25"/>
      <c r="D114" s="25"/>
      <c r="E114" s="63"/>
      <c r="F114" s="87"/>
      <c r="G114" s="30" t="s">
        <v>201</v>
      </c>
    </row>
    <row r="115" spans="1:7" s="31" customFormat="1" ht="26.25" hidden="1" customHeight="1">
      <c r="A115" s="9"/>
      <c r="B115" s="30" t="s">
        <v>44</v>
      </c>
      <c r="C115" s="25"/>
      <c r="D115" s="25"/>
      <c r="E115" s="63"/>
      <c r="F115" s="87"/>
      <c r="G115" s="30" t="s">
        <v>249</v>
      </c>
    </row>
    <row r="116" spans="1:7" s="31" customFormat="1" ht="65.25" hidden="1" customHeight="1">
      <c r="A116" s="9"/>
      <c r="B116" s="22" t="s">
        <v>45</v>
      </c>
      <c r="C116" s="21"/>
      <c r="D116" s="21"/>
      <c r="E116" s="63"/>
      <c r="F116" s="63"/>
      <c r="G116" s="22" t="s">
        <v>46</v>
      </c>
    </row>
    <row r="117" spans="1:7" s="31" customFormat="1" ht="41.25" hidden="1" customHeight="1">
      <c r="A117" s="9"/>
      <c r="B117" s="22"/>
      <c r="C117" s="21"/>
      <c r="D117" s="21"/>
      <c r="E117" s="63"/>
      <c r="F117" s="63"/>
      <c r="G117" s="22" t="s">
        <v>202</v>
      </c>
    </row>
    <row r="118" spans="1:7" s="31" customFormat="1" ht="27" hidden="1" customHeight="1">
      <c r="A118" s="9"/>
      <c r="B118" s="22"/>
      <c r="C118" s="21"/>
      <c r="D118" s="21"/>
      <c r="E118" s="63"/>
      <c r="F118" s="63"/>
      <c r="G118" s="22" t="s">
        <v>242</v>
      </c>
    </row>
    <row r="119" spans="1:7" s="31" customFormat="1" ht="15.75" hidden="1" customHeight="1">
      <c r="A119" s="9"/>
      <c r="B119" s="22"/>
      <c r="C119" s="21"/>
      <c r="D119" s="21"/>
      <c r="E119" s="63"/>
      <c r="F119" s="63"/>
      <c r="G119" s="22" t="s">
        <v>286</v>
      </c>
    </row>
    <row r="120" spans="1:7" s="31" customFormat="1" ht="15" hidden="1" customHeight="1">
      <c r="A120" s="26"/>
      <c r="B120" s="71"/>
      <c r="C120" s="4"/>
      <c r="D120" s="4"/>
      <c r="E120" s="16"/>
      <c r="F120" s="63"/>
      <c r="G120" s="71"/>
    </row>
    <row r="121" spans="1:7" s="31" customFormat="1" ht="15" hidden="1" customHeight="1">
      <c r="A121" s="26"/>
      <c r="B121" s="71"/>
      <c r="C121" s="4"/>
      <c r="D121" s="4"/>
      <c r="E121" s="16"/>
      <c r="F121" s="63"/>
      <c r="G121" s="71"/>
    </row>
    <row r="122" spans="1:7" s="31" customFormat="1" ht="15" hidden="1" customHeight="1">
      <c r="A122" s="26"/>
      <c r="B122" s="71"/>
      <c r="C122" s="4"/>
      <c r="D122" s="4"/>
      <c r="E122" s="16"/>
      <c r="F122" s="63"/>
      <c r="G122" s="71"/>
    </row>
    <row r="123" spans="1:7" s="31" customFormat="1" ht="15" hidden="1" customHeight="1">
      <c r="A123" s="26"/>
      <c r="B123" s="71"/>
      <c r="C123" s="4"/>
      <c r="D123" s="4"/>
      <c r="E123" s="16"/>
      <c r="F123" s="63"/>
      <c r="G123" s="71"/>
    </row>
    <row r="124" spans="1:7" s="31" customFormat="1" ht="15" hidden="1" customHeight="1">
      <c r="A124" s="26"/>
      <c r="B124" s="71"/>
      <c r="C124" s="4"/>
      <c r="D124" s="4"/>
      <c r="E124" s="16"/>
      <c r="F124" s="63"/>
      <c r="G124" s="71"/>
    </row>
    <row r="125" spans="1:7" s="31" customFormat="1" ht="15.75" hidden="1" customHeight="1">
      <c r="A125" s="26"/>
      <c r="B125" s="5"/>
      <c r="C125" s="10"/>
      <c r="D125" s="10"/>
      <c r="E125" s="93"/>
      <c r="F125" s="93"/>
      <c r="G125" s="5"/>
    </row>
    <row r="126" spans="1:7" s="31" customFormat="1" ht="15.75" hidden="1" customHeight="1">
      <c r="A126" s="26"/>
      <c r="B126" s="5"/>
      <c r="C126" s="10"/>
      <c r="D126" s="10"/>
      <c r="E126" s="93"/>
      <c r="F126" s="93"/>
      <c r="G126" s="5"/>
    </row>
    <row r="127" spans="1:7" s="31" customFormat="1" ht="15" hidden="1" customHeight="1">
      <c r="A127" s="26"/>
      <c r="B127" s="6"/>
      <c r="C127" s="21"/>
      <c r="D127" s="21"/>
      <c r="E127" s="63"/>
      <c r="F127" s="63"/>
      <c r="G127" s="6"/>
    </row>
    <row r="128" spans="1:7" s="31" customFormat="1" ht="15.75" hidden="1" customHeight="1">
      <c r="A128" s="9"/>
      <c r="B128" s="20"/>
      <c r="C128" s="15"/>
      <c r="D128" s="15"/>
      <c r="E128" s="94"/>
      <c r="F128" s="94"/>
      <c r="G128" s="20"/>
    </row>
    <row r="129" spans="1:7" s="31" customFormat="1" ht="15.75" hidden="1" customHeight="1">
      <c r="A129" s="9"/>
      <c r="B129" s="20"/>
      <c r="C129" s="15"/>
      <c r="D129" s="15"/>
      <c r="E129" s="94"/>
      <c r="F129" s="94"/>
      <c r="G129" s="20"/>
    </row>
    <row r="130" spans="1:7" s="31" customFormat="1" ht="15.75" hidden="1" customHeight="1">
      <c r="A130" s="9"/>
      <c r="B130" s="20"/>
      <c r="C130" s="10"/>
      <c r="D130" s="10"/>
      <c r="E130" s="94"/>
      <c r="F130" s="94"/>
      <c r="G130" s="20"/>
    </row>
    <row r="131" spans="1:7" s="31" customFormat="1" ht="15.75" hidden="1" customHeight="1">
      <c r="A131" s="9"/>
      <c r="B131" s="6"/>
      <c r="C131" s="10"/>
      <c r="D131" s="10"/>
      <c r="E131" s="94"/>
      <c r="F131" s="94"/>
      <c r="G131" s="6"/>
    </row>
    <row r="132" spans="1:7" s="31" customFormat="1" ht="15" hidden="1" customHeight="1">
      <c r="A132" s="26"/>
      <c r="B132" s="72"/>
      <c r="C132" s="4"/>
      <c r="D132" s="4"/>
      <c r="E132" s="63"/>
      <c r="F132" s="63"/>
      <c r="G132" s="72"/>
    </row>
    <row r="133" spans="1:7" s="31" customFormat="1" ht="41.25" customHeight="1">
      <c r="A133" s="64">
        <v>908</v>
      </c>
      <c r="B133" s="65" t="s">
        <v>338</v>
      </c>
      <c r="C133" s="4">
        <f>SUM(C134:C148)</f>
        <v>121210.8</v>
      </c>
      <c r="D133" s="4">
        <f t="shared" ref="D133:F133" si="7">SUM(D134:D148)</f>
        <v>0</v>
      </c>
      <c r="E133" s="16">
        <f t="shared" si="7"/>
        <v>250000</v>
      </c>
      <c r="F133" s="16">
        <f t="shared" si="7"/>
        <v>3619.73</v>
      </c>
      <c r="G133" s="65"/>
    </row>
    <row r="134" spans="1:7" s="31" customFormat="1" ht="94.5" hidden="1" customHeight="1">
      <c r="A134" s="9"/>
      <c r="B134" s="29"/>
      <c r="C134" s="21"/>
      <c r="D134" s="21"/>
      <c r="E134" s="63"/>
      <c r="F134" s="63"/>
      <c r="G134" s="29"/>
    </row>
    <row r="135" spans="1:7" s="31" customFormat="1" ht="78.75" customHeight="1">
      <c r="A135" s="9"/>
      <c r="B135" s="29" t="s">
        <v>339</v>
      </c>
      <c r="C135" s="21"/>
      <c r="D135" s="21"/>
      <c r="E135" s="63">
        <v>250000</v>
      </c>
      <c r="F135" s="63"/>
      <c r="G135" s="29" t="s">
        <v>340</v>
      </c>
    </row>
    <row r="136" spans="1:7" s="31" customFormat="1" ht="144" customHeight="1">
      <c r="A136" s="9"/>
      <c r="B136" s="22" t="s">
        <v>341</v>
      </c>
      <c r="C136" s="21"/>
      <c r="D136" s="21"/>
      <c r="E136" s="63"/>
      <c r="F136" s="63">
        <v>3619.73</v>
      </c>
      <c r="G136" s="22" t="s">
        <v>203</v>
      </c>
    </row>
    <row r="137" spans="1:7" s="31" customFormat="1" ht="41.25" hidden="1" customHeight="1">
      <c r="A137" s="9"/>
      <c r="B137" s="22" t="s">
        <v>31</v>
      </c>
      <c r="C137" s="21"/>
      <c r="D137" s="21"/>
      <c r="E137" s="63"/>
      <c r="F137" s="63"/>
      <c r="G137" s="22" t="s">
        <v>204</v>
      </c>
    </row>
    <row r="138" spans="1:7" s="31" customFormat="1" ht="51" hidden="1" customHeight="1">
      <c r="A138" s="9"/>
      <c r="B138" s="113" t="s">
        <v>102</v>
      </c>
      <c r="C138" s="53">
        <v>121210.8</v>
      </c>
      <c r="D138" s="21"/>
      <c r="E138" s="63"/>
      <c r="F138" s="63"/>
      <c r="G138" s="113" t="s">
        <v>103</v>
      </c>
    </row>
    <row r="139" spans="1:7" s="31" customFormat="1" ht="78.75" hidden="1" customHeight="1">
      <c r="A139" s="9"/>
      <c r="B139" s="114"/>
      <c r="C139" s="21"/>
      <c r="D139" s="21"/>
      <c r="E139" s="63"/>
      <c r="F139" s="63"/>
      <c r="G139" s="114" t="s">
        <v>174</v>
      </c>
    </row>
    <row r="140" spans="1:7" s="31" customFormat="1" ht="67.5" hidden="1" customHeight="1">
      <c r="A140" s="9"/>
      <c r="B140" s="29" t="s">
        <v>104</v>
      </c>
      <c r="C140" s="21"/>
      <c r="D140" s="21"/>
      <c r="E140" s="63"/>
      <c r="F140" s="63"/>
      <c r="G140" s="29" t="s">
        <v>105</v>
      </c>
    </row>
    <row r="141" spans="1:7" s="31" customFormat="1" ht="28.5" hidden="1" customHeight="1">
      <c r="A141" s="9"/>
      <c r="B141" s="22"/>
      <c r="C141" s="21"/>
      <c r="D141" s="21"/>
      <c r="E141" s="63"/>
      <c r="F141" s="63"/>
      <c r="G141" s="22" t="s">
        <v>205</v>
      </c>
    </row>
    <row r="142" spans="1:7" s="31" customFormat="1" ht="41.25" hidden="1" customHeight="1">
      <c r="A142" s="9"/>
      <c r="B142" s="22"/>
      <c r="C142" s="21"/>
      <c r="D142" s="21"/>
      <c r="E142" s="63"/>
      <c r="F142" s="63"/>
      <c r="G142" s="22" t="s">
        <v>206</v>
      </c>
    </row>
    <row r="143" spans="1:7" s="31" customFormat="1" ht="42" hidden="1" customHeight="1">
      <c r="A143" s="9"/>
      <c r="B143" s="22"/>
      <c r="C143" s="21"/>
      <c r="D143" s="21"/>
      <c r="E143" s="63"/>
      <c r="F143" s="63"/>
      <c r="G143" s="22" t="s">
        <v>250</v>
      </c>
    </row>
    <row r="144" spans="1:7" s="31" customFormat="1" ht="15.75" hidden="1" customHeight="1">
      <c r="A144" s="9"/>
      <c r="B144" s="22"/>
      <c r="C144" s="21"/>
      <c r="D144" s="21"/>
      <c r="E144" s="63"/>
      <c r="F144" s="63"/>
      <c r="G144" s="22"/>
    </row>
    <row r="145" spans="1:7" s="31" customFormat="1" ht="15.75" hidden="1" customHeight="1">
      <c r="A145" s="9"/>
      <c r="B145" s="22"/>
      <c r="C145" s="21"/>
      <c r="D145" s="21"/>
      <c r="E145" s="63"/>
      <c r="F145" s="63"/>
      <c r="G145" s="22"/>
    </row>
    <row r="146" spans="1:7" s="31" customFormat="1" ht="15.75" hidden="1" customHeight="1">
      <c r="A146" s="9"/>
      <c r="B146" s="22"/>
      <c r="C146" s="21"/>
      <c r="D146" s="21"/>
      <c r="E146" s="63"/>
      <c r="F146" s="63"/>
      <c r="G146" s="22"/>
    </row>
    <row r="147" spans="1:7" s="31" customFormat="1" ht="15.75" hidden="1" customHeight="1">
      <c r="A147" s="9"/>
      <c r="B147" s="22"/>
      <c r="C147" s="21"/>
      <c r="D147" s="21"/>
      <c r="E147" s="63"/>
      <c r="F147" s="63"/>
      <c r="G147" s="22"/>
    </row>
    <row r="148" spans="1:7" s="31" customFormat="1" ht="15.75" hidden="1" customHeight="1">
      <c r="A148" s="9"/>
      <c r="B148" s="22"/>
      <c r="C148" s="21"/>
      <c r="D148" s="21"/>
      <c r="E148" s="63"/>
      <c r="F148" s="63"/>
      <c r="G148" s="22"/>
    </row>
    <row r="149" spans="1:7" s="31" customFormat="1" ht="15.75" hidden="1" customHeight="1">
      <c r="A149" s="9"/>
      <c r="B149" s="22"/>
      <c r="C149" s="21"/>
      <c r="D149" s="21"/>
      <c r="E149" s="63"/>
      <c r="F149" s="63"/>
      <c r="G149" s="22"/>
    </row>
    <row r="150" spans="1:7" s="31" customFormat="1" ht="12.75" hidden="1" customHeight="1">
      <c r="A150" s="26"/>
      <c r="B150" s="29"/>
      <c r="C150" s="29"/>
      <c r="D150" s="29"/>
      <c r="E150" s="95"/>
      <c r="F150" s="95"/>
      <c r="G150" s="29"/>
    </row>
    <row r="151" spans="1:7" s="31" customFormat="1" ht="33.75" hidden="1" customHeight="1">
      <c r="A151" s="26"/>
      <c r="B151" s="3"/>
      <c r="C151" s="4"/>
      <c r="D151" s="4"/>
      <c r="E151" s="16"/>
      <c r="F151" s="16"/>
      <c r="G151" s="3"/>
    </row>
    <row r="152" spans="1:7" s="31" customFormat="1" ht="51">
      <c r="A152" s="64">
        <v>909</v>
      </c>
      <c r="B152" s="65" t="s">
        <v>319</v>
      </c>
      <c r="C152" s="4">
        <f>SUM(C153:C190)</f>
        <v>116.5</v>
      </c>
      <c r="D152" s="4">
        <f>SUM(D153:D178)</f>
        <v>0</v>
      </c>
      <c r="E152" s="16">
        <f>SUM(E153:E190)</f>
        <v>25094.7</v>
      </c>
      <c r="F152" s="16">
        <f>SUM(F153:F190)</f>
        <v>0</v>
      </c>
      <c r="G152" s="65"/>
    </row>
    <row r="153" spans="1:7" s="31" customFormat="1" ht="93.75" hidden="1" customHeight="1">
      <c r="A153" s="9"/>
      <c r="B153" s="22" t="s">
        <v>64</v>
      </c>
      <c r="C153" s="21"/>
      <c r="D153" s="21"/>
      <c r="E153" s="63"/>
      <c r="F153" s="63"/>
      <c r="G153" s="22" t="s">
        <v>32</v>
      </c>
    </row>
    <row r="154" spans="1:7" s="31" customFormat="1" ht="63.75" hidden="1" customHeight="1">
      <c r="A154" s="36">
        <v>1003</v>
      </c>
      <c r="B154" s="37" t="s">
        <v>86</v>
      </c>
      <c r="C154" s="21">
        <f>14.4+5.6</f>
        <v>20</v>
      </c>
      <c r="D154" s="4"/>
      <c r="E154" s="16"/>
      <c r="F154" s="16"/>
      <c r="G154" s="37" t="s">
        <v>207</v>
      </c>
    </row>
    <row r="155" spans="1:7" s="31" customFormat="1" ht="57.75" hidden="1" customHeight="1">
      <c r="A155" s="73"/>
      <c r="B155" s="46" t="s">
        <v>87</v>
      </c>
      <c r="C155" s="59">
        <f>40+56.5</f>
        <v>96.5</v>
      </c>
      <c r="D155" s="74"/>
      <c r="E155" s="96"/>
      <c r="F155" s="96"/>
      <c r="G155" s="46" t="s">
        <v>208</v>
      </c>
    </row>
    <row r="156" spans="1:7" s="31" customFormat="1" ht="76.5" hidden="1" customHeight="1">
      <c r="A156" s="36">
        <v>1002</v>
      </c>
      <c r="B156" s="22" t="s">
        <v>290</v>
      </c>
      <c r="C156" s="21"/>
      <c r="D156" s="21"/>
      <c r="E156" s="63"/>
      <c r="F156" s="63"/>
      <c r="G156" s="22" t="s">
        <v>291</v>
      </c>
    </row>
    <row r="157" spans="1:7" s="31" customFormat="1" ht="51" hidden="1" customHeight="1">
      <c r="A157" s="36">
        <v>1002</v>
      </c>
      <c r="B157" s="22" t="s">
        <v>292</v>
      </c>
      <c r="C157" s="21"/>
      <c r="D157" s="21"/>
      <c r="E157" s="63"/>
      <c r="F157" s="63"/>
      <c r="G157" s="22"/>
    </row>
    <row r="158" spans="1:7" s="31" customFormat="1" ht="63.75" hidden="1" customHeight="1">
      <c r="A158" s="36">
        <v>1003</v>
      </c>
      <c r="B158" s="44" t="s">
        <v>74</v>
      </c>
      <c r="C158" s="21"/>
      <c r="D158" s="21"/>
      <c r="E158" s="63"/>
      <c r="F158" s="63"/>
      <c r="G158" s="44"/>
    </row>
    <row r="159" spans="1:7" s="31" customFormat="1" ht="40.5" hidden="1" customHeight="1">
      <c r="A159" s="60"/>
      <c r="B159" s="40" t="s">
        <v>210</v>
      </c>
      <c r="C159" s="41"/>
      <c r="D159" s="41"/>
      <c r="E159" s="97"/>
      <c r="F159" s="97"/>
      <c r="G159" s="40" t="s">
        <v>211</v>
      </c>
    </row>
    <row r="160" spans="1:7" s="31" customFormat="1" ht="42.75" hidden="1" customHeight="1">
      <c r="A160" s="9"/>
      <c r="B160" s="22" t="s">
        <v>209</v>
      </c>
      <c r="C160" s="21"/>
      <c r="D160" s="21"/>
      <c r="E160" s="63"/>
      <c r="F160" s="63"/>
      <c r="G160" s="22" t="s">
        <v>212</v>
      </c>
    </row>
    <row r="161" spans="1:7" s="31" customFormat="1" ht="129.75" hidden="1" customHeight="1">
      <c r="A161" s="9"/>
      <c r="B161" s="22" t="s">
        <v>61</v>
      </c>
      <c r="C161" s="21"/>
      <c r="D161" s="21"/>
      <c r="E161" s="63"/>
      <c r="F161" s="63"/>
      <c r="G161" s="22" t="s">
        <v>214</v>
      </c>
    </row>
    <row r="162" spans="1:7" s="31" customFormat="1" ht="53.25" hidden="1" customHeight="1">
      <c r="A162" s="36">
        <v>1002</v>
      </c>
      <c r="B162" s="22" t="s">
        <v>63</v>
      </c>
      <c r="C162" s="21"/>
      <c r="D162" s="21"/>
      <c r="E162" s="63"/>
      <c r="F162" s="63"/>
      <c r="G162" s="22" t="s">
        <v>216</v>
      </c>
    </row>
    <row r="163" spans="1:7" s="31" customFormat="1" ht="66.75" hidden="1" customHeight="1">
      <c r="A163" s="45">
        <v>1003</v>
      </c>
      <c r="B163" s="38" t="s">
        <v>65</v>
      </c>
      <c r="C163" s="39"/>
      <c r="D163" s="39"/>
      <c r="E163" s="98"/>
      <c r="F163" s="98"/>
      <c r="G163" s="38" t="s">
        <v>215</v>
      </c>
    </row>
    <row r="164" spans="1:7" s="31" customFormat="1" ht="25.5" hidden="1" customHeight="1">
      <c r="A164" s="61"/>
      <c r="B164" s="42" t="s">
        <v>66</v>
      </c>
      <c r="C164" s="62"/>
      <c r="D164" s="62"/>
      <c r="E164" s="99"/>
      <c r="F164" s="99"/>
      <c r="G164" s="42" t="s">
        <v>212</v>
      </c>
    </row>
    <row r="165" spans="1:7" s="31" customFormat="1" ht="51" hidden="1" customHeight="1">
      <c r="A165" s="9"/>
      <c r="B165" s="22" t="s">
        <v>67</v>
      </c>
      <c r="C165" s="21"/>
      <c r="D165" s="21"/>
      <c r="E165" s="63"/>
      <c r="F165" s="63"/>
      <c r="G165" s="22" t="s">
        <v>293</v>
      </c>
    </row>
    <row r="166" spans="1:7" s="31" customFormat="1" ht="38.25" hidden="1" customHeight="1">
      <c r="A166" s="9"/>
      <c r="B166" s="22" t="s">
        <v>62</v>
      </c>
      <c r="C166" s="21"/>
      <c r="D166" s="21"/>
      <c r="E166" s="63"/>
      <c r="F166" s="63"/>
      <c r="G166" s="22"/>
    </row>
    <row r="167" spans="1:7" s="31" customFormat="1" ht="63.75" hidden="1" customHeight="1">
      <c r="A167" s="9"/>
      <c r="B167" s="44" t="s">
        <v>74</v>
      </c>
      <c r="C167" s="21"/>
      <c r="D167" s="21"/>
      <c r="E167" s="63"/>
      <c r="F167" s="63"/>
      <c r="G167" s="44"/>
    </row>
    <row r="168" spans="1:7" s="31" customFormat="1" ht="42" customHeight="1">
      <c r="A168" s="60"/>
      <c r="B168" s="121" t="s">
        <v>62</v>
      </c>
      <c r="C168" s="41"/>
      <c r="D168" s="41"/>
      <c r="E168" s="97">
        <v>2690.7</v>
      </c>
      <c r="F168" s="97"/>
      <c r="G168" s="121" t="s">
        <v>320</v>
      </c>
    </row>
    <row r="169" spans="1:7" s="31" customFormat="1" ht="18.75" hidden="1" customHeight="1">
      <c r="A169" s="9"/>
      <c r="B169" s="122"/>
      <c r="C169" s="21"/>
      <c r="D169" s="21"/>
      <c r="E169" s="63"/>
      <c r="F169" s="63"/>
      <c r="G169" s="122" t="s">
        <v>251</v>
      </c>
    </row>
    <row r="170" spans="1:7" s="31" customFormat="1" ht="79.5" hidden="1" customHeight="1">
      <c r="A170" s="9"/>
      <c r="B170" s="22" t="s">
        <v>67</v>
      </c>
      <c r="C170" s="21"/>
      <c r="D170" s="21"/>
      <c r="E170" s="63"/>
      <c r="F170" s="63"/>
      <c r="G170" s="22" t="s">
        <v>217</v>
      </c>
    </row>
    <row r="171" spans="1:7" s="31" customFormat="1" ht="51" hidden="1" customHeight="1">
      <c r="A171" s="9"/>
      <c r="B171" s="22" t="s">
        <v>67</v>
      </c>
      <c r="C171" s="21"/>
      <c r="D171" s="21"/>
      <c r="E171" s="63"/>
      <c r="F171" s="63"/>
      <c r="G171" s="22" t="s">
        <v>212</v>
      </c>
    </row>
    <row r="172" spans="1:7" s="31" customFormat="1" ht="76.5" hidden="1" customHeight="1">
      <c r="A172" s="9"/>
      <c r="B172" s="22" t="s">
        <v>68</v>
      </c>
      <c r="C172" s="21"/>
      <c r="D172" s="21"/>
      <c r="E172" s="63"/>
      <c r="F172" s="63"/>
      <c r="G172" s="22" t="s">
        <v>213</v>
      </c>
    </row>
    <row r="173" spans="1:7" s="31" customFormat="1" ht="25.5" hidden="1" customHeight="1">
      <c r="A173" s="9"/>
      <c r="B173" s="22" t="s">
        <v>69</v>
      </c>
      <c r="C173" s="21"/>
      <c r="D173" s="21"/>
      <c r="E173" s="63"/>
      <c r="F173" s="63"/>
      <c r="G173" s="22" t="s">
        <v>213</v>
      </c>
    </row>
    <row r="174" spans="1:7" s="31" customFormat="1" ht="90.75" hidden="1" customHeight="1">
      <c r="A174" s="9"/>
      <c r="B174" s="22" t="s">
        <v>64</v>
      </c>
      <c r="C174" s="21"/>
      <c r="D174" s="21"/>
      <c r="E174" s="63"/>
      <c r="F174" s="63"/>
      <c r="G174" s="22" t="s">
        <v>281</v>
      </c>
    </row>
    <row r="175" spans="1:7" s="31" customFormat="1" ht="68.25" hidden="1" customHeight="1">
      <c r="A175" s="43"/>
      <c r="B175" s="40" t="s">
        <v>219</v>
      </c>
      <c r="C175" s="41"/>
      <c r="D175" s="41"/>
      <c r="E175" s="97"/>
      <c r="F175" s="97"/>
      <c r="G175" s="40" t="s">
        <v>218</v>
      </c>
    </row>
    <row r="176" spans="1:7" s="31" customFormat="1" ht="53.25" customHeight="1">
      <c r="A176" s="9"/>
      <c r="B176" s="22" t="s">
        <v>342</v>
      </c>
      <c r="C176" s="21"/>
      <c r="D176" s="21"/>
      <c r="E176" s="63">
        <v>22404</v>
      </c>
      <c r="F176" s="63"/>
      <c r="G176" s="22" t="s">
        <v>321</v>
      </c>
    </row>
    <row r="177" spans="1:7" s="31" customFormat="1" ht="78.75" hidden="1" customHeight="1">
      <c r="A177" s="9"/>
      <c r="B177" s="22" t="s">
        <v>70</v>
      </c>
      <c r="C177" s="21"/>
      <c r="D177" s="21"/>
      <c r="E177" s="63"/>
      <c r="F177" s="63"/>
      <c r="G177" s="22" t="s">
        <v>213</v>
      </c>
    </row>
    <row r="178" spans="1:7" s="31" customFormat="1" ht="79.5" hidden="1" customHeight="1">
      <c r="A178" s="9"/>
      <c r="B178" s="22" t="s">
        <v>71</v>
      </c>
      <c r="C178" s="21"/>
      <c r="D178" s="21"/>
      <c r="E178" s="63"/>
      <c r="F178" s="63"/>
      <c r="G178" s="22" t="s">
        <v>213</v>
      </c>
    </row>
    <row r="179" spans="1:7" s="31" customFormat="1" ht="78" hidden="1" customHeight="1">
      <c r="A179" s="9"/>
      <c r="B179" s="40" t="s">
        <v>72</v>
      </c>
      <c r="C179" s="21"/>
      <c r="D179" s="21"/>
      <c r="E179" s="63"/>
      <c r="F179" s="63"/>
      <c r="G179" s="40" t="s">
        <v>213</v>
      </c>
    </row>
    <row r="180" spans="1:7" s="31" customFormat="1" ht="39.75" hidden="1" customHeight="1">
      <c r="A180" s="9"/>
      <c r="B180" s="40" t="s">
        <v>73</v>
      </c>
      <c r="C180" s="21"/>
      <c r="D180" s="21"/>
      <c r="E180" s="63"/>
      <c r="F180" s="63"/>
      <c r="G180" s="40" t="s">
        <v>212</v>
      </c>
    </row>
    <row r="181" spans="1:7" s="31" customFormat="1" ht="64.5" hidden="1" customHeight="1">
      <c r="A181" s="26"/>
      <c r="B181" s="44"/>
      <c r="C181" s="75"/>
      <c r="D181" s="75"/>
      <c r="E181" s="63"/>
      <c r="F181" s="63"/>
      <c r="G181" s="44"/>
    </row>
    <row r="182" spans="1:7" s="31" customFormat="1" ht="64.5" hidden="1" customHeight="1">
      <c r="A182" s="26"/>
      <c r="B182" s="44" t="s">
        <v>74</v>
      </c>
      <c r="C182" s="75"/>
      <c r="D182" s="75"/>
      <c r="E182" s="63"/>
      <c r="F182" s="63"/>
      <c r="G182" s="44" t="s">
        <v>280</v>
      </c>
    </row>
    <row r="183" spans="1:7" s="31" customFormat="1" ht="67.5" hidden="1" customHeight="1">
      <c r="A183" s="26"/>
      <c r="B183" s="44" t="s">
        <v>74</v>
      </c>
      <c r="C183" s="44"/>
      <c r="D183" s="75"/>
      <c r="E183" s="88"/>
      <c r="F183" s="87"/>
      <c r="G183" s="44" t="s">
        <v>220</v>
      </c>
    </row>
    <row r="184" spans="1:7" s="31" customFormat="1" ht="52.5" hidden="1" customHeight="1">
      <c r="A184" s="26"/>
      <c r="B184" s="22" t="s">
        <v>60</v>
      </c>
      <c r="C184" s="75"/>
      <c r="D184" s="75"/>
      <c r="E184" s="88"/>
      <c r="F184" s="87"/>
      <c r="G184" s="22" t="s">
        <v>221</v>
      </c>
    </row>
    <row r="185" spans="1:7" s="31" customFormat="1" ht="25.5" hidden="1" customHeight="1">
      <c r="A185" s="36">
        <v>1002</v>
      </c>
      <c r="B185" s="22" t="s">
        <v>223</v>
      </c>
      <c r="C185" s="21"/>
      <c r="D185" s="21"/>
      <c r="E185" s="63"/>
      <c r="F185" s="63"/>
      <c r="G185" s="22" t="s">
        <v>222</v>
      </c>
    </row>
    <row r="186" spans="1:7" s="31" customFormat="1" ht="132" hidden="1" customHeight="1">
      <c r="A186" s="36">
        <v>1002</v>
      </c>
      <c r="B186" s="22" t="s">
        <v>61</v>
      </c>
      <c r="C186" s="21"/>
      <c r="D186" s="21"/>
      <c r="E186" s="63"/>
      <c r="F186" s="63"/>
      <c r="G186" s="22" t="s">
        <v>222</v>
      </c>
    </row>
    <row r="187" spans="1:7" s="31" customFormat="1" ht="54" hidden="1" customHeight="1">
      <c r="A187" s="36">
        <v>1002</v>
      </c>
      <c r="B187" s="22" t="s">
        <v>63</v>
      </c>
      <c r="C187" s="21"/>
      <c r="D187" s="21"/>
      <c r="E187" s="63"/>
      <c r="F187" s="63"/>
      <c r="G187" s="22" t="s">
        <v>222</v>
      </c>
    </row>
    <row r="188" spans="1:7" s="31" customFormat="1" ht="54" hidden="1" customHeight="1">
      <c r="A188" s="26"/>
      <c r="B188" s="22"/>
      <c r="C188" s="21"/>
      <c r="D188" s="21"/>
      <c r="E188" s="63"/>
      <c r="F188" s="63"/>
      <c r="G188" s="22" t="s">
        <v>224</v>
      </c>
    </row>
    <row r="189" spans="1:7" s="31" customFormat="1" ht="40.5" hidden="1" customHeight="1">
      <c r="A189" s="26"/>
      <c r="B189" s="22"/>
      <c r="C189" s="21"/>
      <c r="D189" s="21"/>
      <c r="E189" s="63"/>
      <c r="F189" s="63"/>
      <c r="G189" s="22" t="s">
        <v>200</v>
      </c>
    </row>
    <row r="190" spans="1:7" s="31" customFormat="1" ht="18.75" hidden="1" customHeight="1">
      <c r="A190" s="26"/>
      <c r="B190" s="71"/>
      <c r="C190" s="21"/>
      <c r="D190" s="21"/>
      <c r="E190" s="63"/>
      <c r="F190" s="63"/>
      <c r="G190" s="71"/>
    </row>
    <row r="191" spans="1:7" s="31" customFormat="1" ht="54.75" customHeight="1">
      <c r="A191" s="64">
        <v>911</v>
      </c>
      <c r="B191" s="65" t="s">
        <v>26</v>
      </c>
      <c r="C191" s="4">
        <f t="shared" ref="C191:F191" si="8">SUM(C192:C204)</f>
        <v>0</v>
      </c>
      <c r="D191" s="4">
        <f t="shared" si="8"/>
        <v>0</v>
      </c>
      <c r="E191" s="16">
        <f t="shared" si="8"/>
        <v>101150</v>
      </c>
      <c r="F191" s="16">
        <f t="shared" si="8"/>
        <v>0</v>
      </c>
      <c r="G191" s="65"/>
    </row>
    <row r="192" spans="1:7" s="31" customFormat="1" ht="187.5" customHeight="1">
      <c r="A192" s="9"/>
      <c r="B192" s="29" t="s">
        <v>362</v>
      </c>
      <c r="C192" s="21"/>
      <c r="D192" s="21"/>
      <c r="E192" s="63">
        <v>72650</v>
      </c>
      <c r="F192" s="63"/>
      <c r="G192" s="29" t="s">
        <v>343</v>
      </c>
    </row>
    <row r="193" spans="1:7" s="31" customFormat="1" ht="66" hidden="1" customHeight="1">
      <c r="A193" s="9"/>
      <c r="B193" s="29" t="s">
        <v>47</v>
      </c>
      <c r="C193" s="21"/>
      <c r="D193" s="21"/>
      <c r="E193" s="63"/>
      <c r="F193" s="63"/>
      <c r="G193" s="29" t="s">
        <v>225</v>
      </c>
    </row>
    <row r="194" spans="1:7" s="31" customFormat="1" ht="38.25">
      <c r="A194" s="9"/>
      <c r="B194" s="33" t="s">
        <v>344</v>
      </c>
      <c r="C194" s="21"/>
      <c r="D194" s="21"/>
      <c r="E194" s="63">
        <v>19000</v>
      </c>
      <c r="F194" s="63"/>
      <c r="G194" s="33" t="s">
        <v>48</v>
      </c>
    </row>
    <row r="195" spans="1:7" s="31" customFormat="1" ht="54.75" hidden="1" customHeight="1">
      <c r="A195" s="9"/>
      <c r="B195" s="22"/>
      <c r="C195" s="21"/>
      <c r="D195" s="21"/>
      <c r="E195" s="63"/>
      <c r="F195" s="63"/>
      <c r="G195" s="22"/>
    </row>
    <row r="196" spans="1:7" s="31" customFormat="1" ht="40.5" hidden="1" customHeight="1">
      <c r="A196" s="9"/>
      <c r="B196" s="22"/>
      <c r="C196" s="21"/>
      <c r="D196" s="21"/>
      <c r="E196" s="63"/>
      <c r="F196" s="63"/>
      <c r="G196" s="22" t="s">
        <v>226</v>
      </c>
    </row>
    <row r="197" spans="1:7" s="31" customFormat="1" ht="51" hidden="1" customHeight="1">
      <c r="A197" s="9"/>
      <c r="B197" s="22"/>
      <c r="C197" s="21"/>
      <c r="D197" s="21"/>
      <c r="E197" s="63"/>
      <c r="F197" s="63"/>
      <c r="G197" s="22" t="s">
        <v>227</v>
      </c>
    </row>
    <row r="198" spans="1:7" s="31" customFormat="1" ht="38.25">
      <c r="A198" s="9"/>
      <c r="B198" s="22"/>
      <c r="C198" s="21"/>
      <c r="D198" s="21"/>
      <c r="E198" s="63">
        <v>9500</v>
      </c>
      <c r="F198" s="63"/>
      <c r="G198" s="22" t="s">
        <v>345</v>
      </c>
    </row>
    <row r="199" spans="1:7" s="31" customFormat="1" ht="40.5" hidden="1" customHeight="1">
      <c r="A199" s="9"/>
      <c r="B199" s="22"/>
      <c r="C199" s="21"/>
      <c r="D199" s="21"/>
      <c r="E199" s="63"/>
      <c r="F199" s="63"/>
      <c r="G199" s="22" t="s">
        <v>156</v>
      </c>
    </row>
    <row r="200" spans="1:7" s="31" customFormat="1" ht="15.75" hidden="1" customHeight="1">
      <c r="A200" s="9"/>
      <c r="B200" s="22"/>
      <c r="C200" s="21"/>
      <c r="D200" s="21"/>
      <c r="E200" s="63"/>
      <c r="F200" s="63"/>
      <c r="G200" s="22"/>
    </row>
    <row r="201" spans="1:7" s="31" customFormat="1" ht="15.75" hidden="1" customHeight="1">
      <c r="A201" s="9"/>
      <c r="B201" s="22"/>
      <c r="C201" s="21"/>
      <c r="D201" s="21"/>
      <c r="E201" s="63"/>
      <c r="F201" s="63"/>
      <c r="G201" s="22"/>
    </row>
    <row r="202" spans="1:7" s="31" customFormat="1" ht="15.75" hidden="1" customHeight="1">
      <c r="A202" s="9"/>
      <c r="B202" s="22"/>
      <c r="C202" s="21"/>
      <c r="D202" s="21"/>
      <c r="E202" s="63"/>
      <c r="F202" s="63"/>
      <c r="G202" s="22"/>
    </row>
    <row r="203" spans="1:7" s="31" customFormat="1" ht="15.75" hidden="1" customHeight="1">
      <c r="A203" s="9"/>
      <c r="B203" s="22"/>
      <c r="C203" s="21"/>
      <c r="D203" s="21"/>
      <c r="E203" s="63"/>
      <c r="F203" s="63"/>
      <c r="G203" s="22"/>
    </row>
    <row r="204" spans="1:7" s="31" customFormat="1" ht="15.75" hidden="1" customHeight="1">
      <c r="A204" s="9"/>
      <c r="B204" s="22"/>
      <c r="C204" s="21"/>
      <c r="D204" s="21"/>
      <c r="E204" s="63"/>
      <c r="F204" s="63"/>
      <c r="G204" s="22"/>
    </row>
    <row r="205" spans="1:7" s="31" customFormat="1" ht="15" hidden="1" customHeight="1">
      <c r="A205" s="26"/>
      <c r="B205" s="1"/>
      <c r="C205" s="4"/>
      <c r="D205" s="4"/>
      <c r="E205" s="16"/>
      <c r="F205" s="16"/>
      <c r="G205" s="1"/>
    </row>
    <row r="206" spans="1:7" s="31" customFormat="1" ht="25.5" hidden="1">
      <c r="A206" s="64">
        <v>915</v>
      </c>
      <c r="B206" s="65" t="s">
        <v>17</v>
      </c>
      <c r="C206" s="4">
        <f t="shared" ref="C206:F206" si="9">SUM(C207:C208)</f>
        <v>0</v>
      </c>
      <c r="D206" s="4">
        <f t="shared" si="9"/>
        <v>0</v>
      </c>
      <c r="E206" s="16">
        <f t="shared" si="9"/>
        <v>0</v>
      </c>
      <c r="F206" s="16">
        <f t="shared" si="9"/>
        <v>0</v>
      </c>
      <c r="G206" s="65" t="e">
        <f>#REF!-#REF!</f>
        <v>#REF!</v>
      </c>
    </row>
    <row r="207" spans="1:7" s="31" customFormat="1" ht="25.5" hidden="1" customHeight="1">
      <c r="A207" s="9"/>
      <c r="B207" s="22"/>
      <c r="C207" s="21"/>
      <c r="D207" s="21"/>
      <c r="E207" s="63"/>
      <c r="F207" s="63"/>
      <c r="G207" s="22" t="s">
        <v>279</v>
      </c>
    </row>
    <row r="208" spans="1:7" s="31" customFormat="1" ht="27" hidden="1" customHeight="1">
      <c r="A208" s="9"/>
      <c r="B208" s="22"/>
      <c r="C208" s="21"/>
      <c r="D208" s="21"/>
      <c r="E208" s="63"/>
      <c r="F208" s="63"/>
      <c r="G208" s="22" t="s">
        <v>228</v>
      </c>
    </row>
    <row r="209" spans="1:7" s="31" customFormat="1" ht="42.75" hidden="1" customHeight="1">
      <c r="A209" s="64">
        <v>916</v>
      </c>
      <c r="B209" s="65" t="s">
        <v>21</v>
      </c>
      <c r="C209" s="4">
        <f>SUM(C210:C216)</f>
        <v>70696.100000000006</v>
      </c>
      <c r="D209" s="4">
        <f t="shared" ref="D209:F209" si="10">SUM(D210:D216)</f>
        <v>0</v>
      </c>
      <c r="E209" s="16">
        <f t="shared" si="10"/>
        <v>0</v>
      </c>
      <c r="F209" s="16">
        <f t="shared" si="10"/>
        <v>0</v>
      </c>
      <c r="G209" s="65" t="e">
        <f>#REF!-#REF!</f>
        <v>#REF!</v>
      </c>
    </row>
    <row r="210" spans="1:7" s="31" customFormat="1" ht="42" hidden="1" customHeight="1">
      <c r="A210" s="9"/>
      <c r="B210" s="22" t="s">
        <v>33</v>
      </c>
      <c r="C210" s="21"/>
      <c r="D210" s="21"/>
      <c r="E210" s="63"/>
      <c r="F210" s="63"/>
      <c r="G210" s="22" t="s">
        <v>36</v>
      </c>
    </row>
    <row r="211" spans="1:7" s="31" customFormat="1" ht="51" hidden="1" customHeight="1">
      <c r="A211" s="9"/>
      <c r="B211" s="22" t="s">
        <v>34</v>
      </c>
      <c r="C211" s="21">
        <f>56696.1-4557.7</f>
        <v>52138.400000000001</v>
      </c>
      <c r="D211" s="21"/>
      <c r="E211" s="63"/>
      <c r="F211" s="63"/>
      <c r="G211" s="22" t="s">
        <v>244</v>
      </c>
    </row>
    <row r="212" spans="1:7" s="31" customFormat="1" ht="42" hidden="1" customHeight="1">
      <c r="A212" s="9"/>
      <c r="B212" s="22" t="s">
        <v>35</v>
      </c>
      <c r="C212" s="21">
        <f>14000+4557.7</f>
        <v>18557.7</v>
      </c>
      <c r="D212" s="21"/>
      <c r="E212" s="63"/>
      <c r="F212" s="63"/>
      <c r="G212" s="22"/>
    </row>
    <row r="213" spans="1:7" s="31" customFormat="1" ht="51" hidden="1" customHeight="1">
      <c r="A213" s="9"/>
      <c r="B213" s="22" t="s">
        <v>245</v>
      </c>
      <c r="C213" s="21"/>
      <c r="D213" s="21"/>
      <c r="E213" s="63"/>
      <c r="F213" s="63"/>
      <c r="G213" s="22" t="s">
        <v>250</v>
      </c>
    </row>
    <row r="214" spans="1:7" s="31" customFormat="1" ht="38.25" hidden="1" customHeight="1">
      <c r="A214" s="9"/>
      <c r="B214" s="22" t="s">
        <v>246</v>
      </c>
      <c r="C214" s="21"/>
      <c r="D214" s="21"/>
      <c r="E214" s="63"/>
      <c r="F214" s="63"/>
      <c r="G214" s="22"/>
    </row>
    <row r="215" spans="1:7" s="31" customFormat="1" ht="15.75" hidden="1" customHeight="1">
      <c r="A215" s="9"/>
      <c r="B215" s="22"/>
      <c r="C215" s="21"/>
      <c r="D215" s="21"/>
      <c r="E215" s="63"/>
      <c r="F215" s="63"/>
      <c r="G215" s="22"/>
    </row>
    <row r="216" spans="1:7" s="31" customFormat="1" ht="15.75" hidden="1" customHeight="1">
      <c r="A216" s="9"/>
      <c r="B216" s="22"/>
      <c r="C216" s="21"/>
      <c r="D216" s="21"/>
      <c r="E216" s="63"/>
      <c r="F216" s="63"/>
      <c r="G216" s="22"/>
    </row>
    <row r="217" spans="1:7" s="31" customFormat="1" ht="15.75" hidden="1" customHeight="1">
      <c r="A217" s="9"/>
      <c r="B217" s="22"/>
      <c r="C217" s="21"/>
      <c r="D217" s="21"/>
      <c r="E217" s="63"/>
      <c r="F217" s="63"/>
      <c r="G217" s="22"/>
    </row>
    <row r="218" spans="1:7" s="31" customFormat="1" ht="15.75" hidden="1" customHeight="1">
      <c r="A218" s="64">
        <v>917</v>
      </c>
      <c r="B218" s="65" t="s">
        <v>22</v>
      </c>
      <c r="C218" s="4">
        <f t="shared" ref="C218:D218" si="11">SUM(C219:C222)</f>
        <v>0</v>
      </c>
      <c r="D218" s="4">
        <f t="shared" si="11"/>
        <v>0</v>
      </c>
      <c r="E218" s="16">
        <f>SUM(E219:E222)</f>
        <v>0</v>
      </c>
      <c r="F218" s="16">
        <f t="shared" ref="F218" si="12">SUM(F219:F222)</f>
        <v>0</v>
      </c>
      <c r="G218" s="65"/>
    </row>
    <row r="219" spans="1:7" s="31" customFormat="1" ht="38.25" hidden="1" customHeight="1">
      <c r="A219" s="9"/>
      <c r="B219" s="22"/>
      <c r="C219" s="21"/>
      <c r="D219" s="21"/>
      <c r="E219" s="63"/>
      <c r="F219" s="63"/>
      <c r="G219" s="22" t="s">
        <v>229</v>
      </c>
    </row>
    <row r="220" spans="1:7" s="31" customFormat="1" ht="25.5" hidden="1" customHeight="1">
      <c r="A220" s="9"/>
      <c r="B220" s="22"/>
      <c r="C220" s="21"/>
      <c r="D220" s="21"/>
      <c r="E220" s="63"/>
      <c r="F220" s="63"/>
      <c r="G220" s="22" t="s">
        <v>230</v>
      </c>
    </row>
    <row r="221" spans="1:7" s="31" customFormat="1" ht="40.5" hidden="1" customHeight="1">
      <c r="A221" s="9"/>
      <c r="B221" s="22"/>
      <c r="C221" s="21"/>
      <c r="D221" s="21"/>
      <c r="E221" s="63"/>
      <c r="F221" s="63"/>
      <c r="G221" s="22"/>
    </row>
    <row r="222" spans="1:7" s="31" customFormat="1" ht="28.5" hidden="1" customHeight="1">
      <c r="A222" s="9"/>
      <c r="B222" s="22"/>
      <c r="C222" s="21"/>
      <c r="D222" s="21"/>
      <c r="E222" s="63"/>
      <c r="F222" s="63"/>
      <c r="G222" s="22"/>
    </row>
    <row r="223" spans="1:7" s="31" customFormat="1" ht="25.5">
      <c r="A223" s="64">
        <v>918</v>
      </c>
      <c r="B223" s="65" t="s">
        <v>18</v>
      </c>
      <c r="C223" s="76">
        <f>SUM(C224:C226)</f>
        <v>0</v>
      </c>
      <c r="D223" s="76">
        <f t="shared" ref="D223:F223" si="13">SUM(D224:D226)</f>
        <v>0</v>
      </c>
      <c r="E223" s="16">
        <f t="shared" si="13"/>
        <v>205</v>
      </c>
      <c r="F223" s="16">
        <f t="shared" si="13"/>
        <v>5900</v>
      </c>
      <c r="G223" s="65"/>
    </row>
    <row r="224" spans="1:7" s="31" customFormat="1" ht="51" hidden="1" customHeight="1">
      <c r="A224" s="9"/>
      <c r="B224" s="22"/>
      <c r="C224" s="21"/>
      <c r="D224" s="21"/>
      <c r="E224" s="63"/>
      <c r="F224" s="63"/>
      <c r="G224" s="22" t="s">
        <v>231</v>
      </c>
    </row>
    <row r="225" spans="1:7" s="31" customFormat="1" ht="25.5">
      <c r="A225" s="9"/>
      <c r="B225" s="22"/>
      <c r="C225" s="21"/>
      <c r="D225" s="21"/>
      <c r="E225" s="63"/>
      <c r="F225" s="63">
        <v>5900</v>
      </c>
      <c r="G225" s="22" t="s">
        <v>232</v>
      </c>
    </row>
    <row r="226" spans="1:7" s="31" customFormat="1" ht="38.25">
      <c r="A226" s="9"/>
      <c r="B226" s="22"/>
      <c r="C226" s="21"/>
      <c r="D226" s="21"/>
      <c r="E226" s="63">
        <f>158+47</f>
        <v>205</v>
      </c>
      <c r="F226" s="63"/>
      <c r="G226" s="22" t="s">
        <v>346</v>
      </c>
    </row>
    <row r="227" spans="1:7" s="31" customFormat="1" ht="25.5" hidden="1" customHeight="1">
      <c r="A227" s="9"/>
      <c r="B227" s="22"/>
      <c r="C227" s="21"/>
      <c r="D227" s="21"/>
      <c r="E227" s="63"/>
      <c r="F227" s="63"/>
      <c r="G227" s="22" t="s">
        <v>233</v>
      </c>
    </row>
    <row r="228" spans="1:7" s="31" customFormat="1" ht="25.5" hidden="1">
      <c r="A228" s="64">
        <v>919</v>
      </c>
      <c r="B228" s="65" t="s">
        <v>19</v>
      </c>
      <c r="C228" s="76">
        <f>SUM(C229:C231)</f>
        <v>0</v>
      </c>
      <c r="D228" s="76">
        <f t="shared" ref="D228:F228" si="14">SUM(D229:D231)</f>
        <v>0</v>
      </c>
      <c r="E228" s="16">
        <f t="shared" si="14"/>
        <v>0</v>
      </c>
      <c r="F228" s="16">
        <f t="shared" si="14"/>
        <v>0</v>
      </c>
      <c r="G228" s="65" t="e">
        <f>#REF!-#REF!</f>
        <v>#REF!</v>
      </c>
    </row>
    <row r="229" spans="1:7" s="31" customFormat="1" ht="38.25" hidden="1" customHeight="1">
      <c r="A229" s="9"/>
      <c r="B229" s="22"/>
      <c r="C229" s="21"/>
      <c r="D229" s="21"/>
      <c r="E229" s="63"/>
      <c r="F229" s="63"/>
      <c r="G229" s="22" t="s">
        <v>179</v>
      </c>
    </row>
    <row r="230" spans="1:7" s="31" customFormat="1" ht="15.75" hidden="1" customHeight="1">
      <c r="A230" s="9"/>
      <c r="B230" s="22"/>
      <c r="C230" s="21"/>
      <c r="D230" s="21"/>
      <c r="E230" s="63"/>
      <c r="F230" s="63"/>
      <c r="G230" s="22"/>
    </row>
    <row r="231" spans="1:7" s="31" customFormat="1" ht="15.75" hidden="1" customHeight="1">
      <c r="A231" s="9"/>
      <c r="B231" s="22"/>
      <c r="C231" s="21"/>
      <c r="D231" s="21"/>
      <c r="E231" s="63"/>
      <c r="F231" s="63"/>
      <c r="G231" s="22"/>
    </row>
    <row r="232" spans="1:7" s="31" customFormat="1" ht="15.75" hidden="1" customHeight="1">
      <c r="A232" s="9"/>
      <c r="B232" s="22"/>
      <c r="C232" s="21"/>
      <c r="D232" s="21"/>
      <c r="E232" s="63"/>
      <c r="F232" s="63"/>
      <c r="G232" s="22"/>
    </row>
    <row r="233" spans="1:7" s="31" customFormat="1" ht="14.25" hidden="1" customHeight="1">
      <c r="A233" s="24"/>
      <c r="B233" s="22"/>
      <c r="C233" s="21"/>
      <c r="D233" s="21"/>
      <c r="E233" s="63"/>
      <c r="F233" s="63"/>
      <c r="G233" s="22"/>
    </row>
    <row r="234" spans="1:7" s="31" customFormat="1" ht="25.5">
      <c r="A234" s="64">
        <v>920</v>
      </c>
      <c r="B234" s="65" t="s">
        <v>309</v>
      </c>
      <c r="C234" s="76">
        <f t="shared" ref="C234:F234" si="15">SUM(C235:C260)</f>
        <v>10469.299999999999</v>
      </c>
      <c r="D234" s="76">
        <f t="shared" si="15"/>
        <v>1096.9000000000001</v>
      </c>
      <c r="E234" s="16">
        <f t="shared" si="15"/>
        <v>59687</v>
      </c>
      <c r="F234" s="16">
        <f t="shared" si="15"/>
        <v>57430.7</v>
      </c>
      <c r="G234" s="65"/>
    </row>
    <row r="235" spans="1:7" s="31" customFormat="1" ht="55.5" hidden="1" customHeight="1">
      <c r="A235" s="9"/>
      <c r="B235" s="22"/>
      <c r="C235" s="21"/>
      <c r="D235" s="21"/>
      <c r="E235" s="63"/>
      <c r="F235" s="63"/>
      <c r="G235" s="22" t="s">
        <v>234</v>
      </c>
    </row>
    <row r="236" spans="1:7" s="31" customFormat="1" ht="40.5" hidden="1" customHeight="1">
      <c r="A236" s="9"/>
      <c r="B236" s="22"/>
      <c r="C236" s="21">
        <v>1080.3</v>
      </c>
      <c r="D236" s="21"/>
      <c r="E236" s="63"/>
      <c r="F236" s="63"/>
      <c r="G236" s="22" t="s">
        <v>235</v>
      </c>
    </row>
    <row r="237" spans="1:7" s="31" customFormat="1" ht="30.75" hidden="1" customHeight="1">
      <c r="A237" s="9"/>
      <c r="B237" s="22"/>
      <c r="C237" s="21"/>
      <c r="D237" s="21"/>
      <c r="E237" s="63"/>
      <c r="F237" s="63"/>
      <c r="G237" s="22"/>
    </row>
    <row r="238" spans="1:7" s="31" customFormat="1" ht="25.5" hidden="1" customHeight="1">
      <c r="A238" s="9"/>
      <c r="B238" s="22"/>
      <c r="C238" s="21"/>
      <c r="D238" s="21">
        <v>1096.9000000000001</v>
      </c>
      <c r="E238" s="63"/>
      <c r="F238" s="63"/>
      <c r="G238" s="22" t="s">
        <v>236</v>
      </c>
    </row>
    <row r="239" spans="1:7" s="31" customFormat="1" ht="40.5" hidden="1" customHeight="1">
      <c r="A239" s="9"/>
      <c r="B239" s="22"/>
      <c r="C239" s="21"/>
      <c r="D239" s="21"/>
      <c r="E239" s="63"/>
      <c r="F239" s="63"/>
      <c r="G239" s="22" t="s">
        <v>156</v>
      </c>
    </row>
    <row r="240" spans="1:7" s="31" customFormat="1" ht="69" customHeight="1">
      <c r="A240" s="9"/>
      <c r="B240" s="22"/>
      <c r="C240" s="21"/>
      <c r="D240" s="21"/>
      <c r="E240" s="63"/>
      <c r="F240" s="63">
        <f>67610.7-12250+2020+50</f>
        <v>57430.7</v>
      </c>
      <c r="G240" s="22" t="s">
        <v>324</v>
      </c>
    </row>
    <row r="241" spans="1:7" s="31" customFormat="1" ht="38.25" hidden="1" customHeight="1">
      <c r="A241" s="9"/>
      <c r="B241" s="22"/>
      <c r="C241" s="21"/>
      <c r="D241" s="21"/>
      <c r="E241" s="63"/>
      <c r="F241" s="63"/>
      <c r="G241" s="22" t="s">
        <v>237</v>
      </c>
    </row>
    <row r="242" spans="1:7" s="31" customFormat="1" ht="25.5" hidden="1" customHeight="1">
      <c r="A242" s="9"/>
      <c r="B242" s="22"/>
      <c r="C242" s="21"/>
      <c r="D242" s="21"/>
      <c r="E242" s="63"/>
      <c r="F242" s="63"/>
      <c r="G242" s="22" t="s">
        <v>238</v>
      </c>
    </row>
    <row r="243" spans="1:7" s="31" customFormat="1" ht="38.25" hidden="1" customHeight="1">
      <c r="A243" s="9"/>
      <c r="B243" s="22"/>
      <c r="C243" s="21"/>
      <c r="D243" s="21"/>
      <c r="E243" s="63"/>
      <c r="F243" s="63"/>
      <c r="G243" s="22" t="s">
        <v>240</v>
      </c>
    </row>
    <row r="244" spans="1:7" s="31" customFormat="1" ht="57" customHeight="1">
      <c r="A244" s="9"/>
      <c r="B244" s="22"/>
      <c r="C244" s="21"/>
      <c r="D244" s="21"/>
      <c r="E244" s="63">
        <v>994</v>
      </c>
      <c r="F244" s="63"/>
      <c r="G244" s="22" t="s">
        <v>239</v>
      </c>
    </row>
    <row r="245" spans="1:7" s="31" customFormat="1" ht="40.5" hidden="1" customHeight="1">
      <c r="A245" s="9"/>
      <c r="B245" s="22"/>
      <c r="C245" s="21"/>
      <c r="D245" s="21"/>
      <c r="E245" s="63"/>
      <c r="F245" s="63"/>
      <c r="G245" s="22" t="s">
        <v>241</v>
      </c>
    </row>
    <row r="246" spans="1:7" s="31" customFormat="1" ht="54" hidden="1" customHeight="1">
      <c r="A246" s="9"/>
      <c r="B246" s="22" t="s">
        <v>148</v>
      </c>
      <c r="C246" s="21"/>
      <c r="D246" s="21"/>
      <c r="E246" s="63"/>
      <c r="F246" s="63"/>
      <c r="G246" s="22" t="s">
        <v>149</v>
      </c>
    </row>
    <row r="247" spans="1:7" s="31" customFormat="1" ht="120" hidden="1" customHeight="1">
      <c r="A247" s="9"/>
      <c r="B247" s="22" t="s">
        <v>150</v>
      </c>
      <c r="C247" s="21"/>
      <c r="D247" s="21"/>
      <c r="E247" s="63"/>
      <c r="F247" s="63"/>
      <c r="G247" s="22" t="s">
        <v>301</v>
      </c>
    </row>
    <row r="248" spans="1:7" s="31" customFormat="1" ht="93" hidden="1" customHeight="1">
      <c r="A248" s="9"/>
      <c r="B248" s="22" t="s">
        <v>140</v>
      </c>
      <c r="C248" s="21"/>
      <c r="D248" s="21"/>
      <c r="E248" s="63"/>
      <c r="F248" s="63"/>
      <c r="G248" s="22" t="s">
        <v>306</v>
      </c>
    </row>
    <row r="249" spans="1:7" s="31" customFormat="1" ht="27" customHeight="1">
      <c r="A249" s="9"/>
      <c r="B249" s="22"/>
      <c r="C249" s="21"/>
      <c r="D249" s="21"/>
      <c r="E249" s="63">
        <v>8693</v>
      </c>
      <c r="F249" s="63"/>
      <c r="G249" s="22" t="s">
        <v>278</v>
      </c>
    </row>
    <row r="250" spans="1:7" s="31" customFormat="1" ht="38.25" hidden="1" customHeight="1">
      <c r="A250" s="9"/>
      <c r="B250" s="22"/>
      <c r="C250" s="21"/>
      <c r="D250" s="21"/>
      <c r="E250" s="63"/>
      <c r="F250" s="63"/>
      <c r="G250" s="22" t="s">
        <v>277</v>
      </c>
    </row>
    <row r="251" spans="1:7" s="31" customFormat="1" ht="66" hidden="1" customHeight="1">
      <c r="A251" s="9"/>
      <c r="B251" s="22"/>
      <c r="C251" s="21"/>
      <c r="D251" s="21"/>
      <c r="E251" s="63"/>
      <c r="F251" s="63"/>
      <c r="G251" s="22" t="s">
        <v>276</v>
      </c>
    </row>
    <row r="252" spans="1:7" s="31" customFormat="1" ht="25.5">
      <c r="A252" s="9"/>
      <c r="B252" s="22"/>
      <c r="C252" s="21"/>
      <c r="D252" s="21"/>
      <c r="E252" s="63">
        <v>50000</v>
      </c>
      <c r="F252" s="63"/>
      <c r="G252" s="22" t="s">
        <v>287</v>
      </c>
    </row>
    <row r="253" spans="1:7" s="31" customFormat="1" ht="25.5" hidden="1" customHeight="1">
      <c r="A253" s="9"/>
      <c r="B253" s="22"/>
      <c r="C253" s="21"/>
      <c r="D253" s="21"/>
      <c r="E253" s="63"/>
      <c r="F253" s="63"/>
      <c r="G253" s="22" t="s">
        <v>294</v>
      </c>
    </row>
    <row r="254" spans="1:7" s="31" customFormat="1" ht="38.25" hidden="1" customHeight="1">
      <c r="A254" s="9"/>
      <c r="B254" s="22"/>
      <c r="C254" s="21"/>
      <c r="D254" s="21"/>
      <c r="E254" s="63"/>
      <c r="F254" s="63"/>
      <c r="G254" s="22" t="s">
        <v>303</v>
      </c>
    </row>
    <row r="255" spans="1:7" s="31" customFormat="1" ht="15.75" hidden="1" customHeight="1">
      <c r="A255" s="9"/>
      <c r="B255" s="22"/>
      <c r="C255" s="35">
        <v>9389</v>
      </c>
      <c r="D255" s="21"/>
      <c r="E255" s="63"/>
      <c r="F255" s="63"/>
      <c r="G255" s="22"/>
    </row>
    <row r="256" spans="1:7" s="31" customFormat="1" ht="15.75" hidden="1" customHeight="1">
      <c r="A256" s="9"/>
      <c r="B256" s="22"/>
      <c r="C256" s="21"/>
      <c r="D256" s="21"/>
      <c r="E256" s="63"/>
      <c r="F256" s="63"/>
      <c r="G256" s="22"/>
    </row>
    <row r="257" spans="1:7" s="31" customFormat="1" ht="15.75" hidden="1" customHeight="1">
      <c r="A257" s="9"/>
      <c r="B257" s="22"/>
      <c r="C257" s="21"/>
      <c r="D257" s="21"/>
      <c r="E257" s="63"/>
      <c r="F257" s="63"/>
      <c r="G257" s="22"/>
    </row>
    <row r="258" spans="1:7" s="31" customFormat="1" ht="15.75" hidden="1" customHeight="1">
      <c r="A258" s="9"/>
      <c r="B258" s="22"/>
      <c r="C258" s="21"/>
      <c r="D258" s="21"/>
      <c r="E258" s="63"/>
      <c r="F258" s="63"/>
      <c r="G258" s="22"/>
    </row>
    <row r="259" spans="1:7" s="31" customFormat="1" ht="15.75" hidden="1" customHeight="1">
      <c r="A259" s="9"/>
      <c r="B259" s="22"/>
      <c r="C259" s="21"/>
      <c r="D259" s="21"/>
      <c r="E259" s="63"/>
      <c r="F259" s="63"/>
      <c r="G259" s="22"/>
    </row>
    <row r="260" spans="1:7" s="31" customFormat="1" ht="15.75" hidden="1" customHeight="1">
      <c r="A260" s="9"/>
      <c r="B260" s="22"/>
      <c r="C260" s="21"/>
      <c r="D260" s="21"/>
      <c r="E260" s="63"/>
      <c r="F260" s="63"/>
      <c r="G260" s="22"/>
    </row>
    <row r="261" spans="1:7" s="31" customFormat="1" ht="66.75" hidden="1" customHeight="1">
      <c r="A261" s="64">
        <v>922</v>
      </c>
      <c r="B261" s="65" t="s">
        <v>25</v>
      </c>
      <c r="C261" s="76">
        <f>SUM(C262:C265)</f>
        <v>0</v>
      </c>
      <c r="D261" s="76">
        <f t="shared" ref="D261:F261" si="16">SUM(D262:D265)</f>
        <v>0</v>
      </c>
      <c r="E261" s="16">
        <f t="shared" si="16"/>
        <v>0</v>
      </c>
      <c r="F261" s="16">
        <f t="shared" si="16"/>
        <v>0</v>
      </c>
      <c r="G261" s="65"/>
    </row>
    <row r="262" spans="1:7" s="31" customFormat="1" ht="25.5" hidden="1" customHeight="1">
      <c r="A262" s="9"/>
      <c r="B262" s="22"/>
      <c r="C262" s="21"/>
      <c r="D262" s="21"/>
      <c r="E262" s="63"/>
      <c r="F262" s="63"/>
      <c r="G262" s="22" t="s">
        <v>275</v>
      </c>
    </row>
    <row r="263" spans="1:7" s="31" customFormat="1" ht="38.25" hidden="1" customHeight="1">
      <c r="A263" s="9"/>
      <c r="B263" s="22"/>
      <c r="C263" s="21"/>
      <c r="D263" s="21"/>
      <c r="E263" s="63"/>
      <c r="F263" s="63"/>
      <c r="G263" s="22" t="s">
        <v>122</v>
      </c>
    </row>
    <row r="264" spans="1:7" s="31" customFormat="1" ht="15.75" hidden="1" customHeight="1">
      <c r="A264" s="9"/>
      <c r="B264" s="22"/>
      <c r="C264" s="21"/>
      <c r="D264" s="21"/>
      <c r="E264" s="63"/>
      <c r="F264" s="63"/>
      <c r="G264" s="22"/>
    </row>
    <row r="265" spans="1:7" s="31" customFormat="1" ht="15.75" hidden="1" customHeight="1">
      <c r="A265" s="9"/>
      <c r="B265" s="22"/>
      <c r="C265" s="21"/>
      <c r="D265" s="21"/>
      <c r="E265" s="63"/>
      <c r="F265" s="63"/>
      <c r="G265" s="22"/>
    </row>
    <row r="266" spans="1:7" s="31" customFormat="1" ht="15.75" hidden="1" customHeight="1">
      <c r="A266" s="9"/>
      <c r="B266" s="22"/>
      <c r="C266" s="21"/>
      <c r="D266" s="21"/>
      <c r="E266" s="63"/>
      <c r="F266" s="63"/>
      <c r="G266" s="22"/>
    </row>
    <row r="267" spans="1:7" s="31" customFormat="1" ht="15.75" hidden="1" customHeight="1">
      <c r="A267" s="9"/>
      <c r="B267" s="22"/>
      <c r="C267" s="21"/>
      <c r="D267" s="21"/>
      <c r="E267" s="63"/>
      <c r="F267" s="63"/>
      <c r="G267" s="22"/>
    </row>
    <row r="268" spans="1:7" s="31" customFormat="1" ht="54.75" customHeight="1">
      <c r="A268" s="64">
        <v>923</v>
      </c>
      <c r="B268" s="65" t="s">
        <v>310</v>
      </c>
      <c r="C268" s="76">
        <f t="shared" ref="C268:F268" si="17">SUM(C269:C288)</f>
        <v>70915.83</v>
      </c>
      <c r="D268" s="76">
        <f t="shared" si="17"/>
        <v>0</v>
      </c>
      <c r="E268" s="16">
        <f t="shared" si="17"/>
        <v>61121.5</v>
      </c>
      <c r="F268" s="16">
        <f t="shared" si="17"/>
        <v>0</v>
      </c>
      <c r="G268" s="65"/>
    </row>
    <row r="269" spans="1:7" s="31" customFormat="1" ht="68.25" hidden="1" customHeight="1">
      <c r="A269" s="9"/>
      <c r="B269" s="22" t="s">
        <v>37</v>
      </c>
      <c r="C269" s="21">
        <v>54696.53</v>
      </c>
      <c r="D269" s="21"/>
      <c r="E269" s="63"/>
      <c r="F269" s="63"/>
      <c r="G269" s="22" t="s">
        <v>38</v>
      </c>
    </row>
    <row r="270" spans="1:7" s="31" customFormat="1" ht="25.5" hidden="1" customHeight="1">
      <c r="A270" s="9"/>
      <c r="B270" s="22"/>
      <c r="C270" s="21"/>
      <c r="D270" s="21"/>
      <c r="E270" s="63"/>
      <c r="F270" s="63"/>
      <c r="G270" s="22" t="s">
        <v>39</v>
      </c>
    </row>
    <row r="271" spans="1:7" s="31" customFormat="1" ht="40.5" hidden="1" customHeight="1">
      <c r="A271" s="9"/>
      <c r="B271" s="66"/>
      <c r="C271" s="68">
        <v>7750</v>
      </c>
      <c r="D271" s="76"/>
      <c r="E271" s="16"/>
      <c r="F271" s="16"/>
      <c r="G271" s="66" t="s">
        <v>75</v>
      </c>
    </row>
    <row r="272" spans="1:7" s="31" customFormat="1" ht="38.25" hidden="1" customHeight="1">
      <c r="A272" s="9"/>
      <c r="B272" s="22" t="s">
        <v>76</v>
      </c>
      <c r="C272" s="68"/>
      <c r="D272" s="76"/>
      <c r="E272" s="16"/>
      <c r="F272" s="16"/>
      <c r="G272" s="22" t="s">
        <v>77</v>
      </c>
    </row>
    <row r="273" spans="1:7" s="31" customFormat="1" ht="41.25" hidden="1" customHeight="1">
      <c r="A273" s="9"/>
      <c r="B273" s="22" t="s">
        <v>78</v>
      </c>
      <c r="C273" s="21"/>
      <c r="D273" s="21"/>
      <c r="E273" s="63"/>
      <c r="F273" s="63"/>
      <c r="G273" s="22" t="s">
        <v>79</v>
      </c>
    </row>
    <row r="274" spans="1:7" s="31" customFormat="1" ht="25.5" hidden="1" customHeight="1">
      <c r="A274" s="9"/>
      <c r="B274" s="22" t="s">
        <v>80</v>
      </c>
      <c r="C274" s="21"/>
      <c r="D274" s="21"/>
      <c r="E274" s="63"/>
      <c r="F274" s="63"/>
      <c r="G274" s="22" t="s">
        <v>81</v>
      </c>
    </row>
    <row r="275" spans="1:7" s="31" customFormat="1" ht="38.25" hidden="1" customHeight="1">
      <c r="A275" s="9"/>
      <c r="B275" s="22" t="s">
        <v>82</v>
      </c>
      <c r="C275" s="21"/>
      <c r="D275" s="21"/>
      <c r="E275" s="63"/>
      <c r="F275" s="63"/>
      <c r="G275" s="22" t="s">
        <v>151</v>
      </c>
    </row>
    <row r="276" spans="1:7" s="31" customFormat="1" ht="25.5" hidden="1" customHeight="1">
      <c r="A276" s="9"/>
      <c r="B276" s="22"/>
      <c r="C276" s="21">
        <v>48.3</v>
      </c>
      <c r="D276" s="21"/>
      <c r="E276" s="63"/>
      <c r="F276" s="63"/>
      <c r="G276" s="22" t="s">
        <v>183</v>
      </c>
    </row>
    <row r="277" spans="1:7" s="31" customFormat="1" ht="91.5" hidden="1" customHeight="1">
      <c r="A277" s="9"/>
      <c r="B277" s="22"/>
      <c r="C277" s="21"/>
      <c r="D277" s="21"/>
      <c r="E277" s="63"/>
      <c r="F277" s="63"/>
      <c r="G277" s="22"/>
    </row>
    <row r="278" spans="1:7" s="31" customFormat="1" ht="27.75" customHeight="1">
      <c r="A278" s="9"/>
      <c r="B278" s="22"/>
      <c r="C278" s="21"/>
      <c r="D278" s="21"/>
      <c r="E278" s="63">
        <v>50000</v>
      </c>
      <c r="F278" s="63"/>
      <c r="G278" s="22" t="s">
        <v>318</v>
      </c>
    </row>
    <row r="279" spans="1:7" s="31" customFormat="1" ht="118.5" customHeight="1">
      <c r="A279" s="9"/>
      <c r="B279" s="22"/>
      <c r="C279" s="21"/>
      <c r="D279" s="21"/>
      <c r="E279" s="63">
        <f>9604.5+150</f>
        <v>9754.5</v>
      </c>
      <c r="F279" s="63"/>
      <c r="G279" s="22" t="s">
        <v>347</v>
      </c>
    </row>
    <row r="280" spans="1:7" s="31" customFormat="1" ht="54.75" customHeight="1">
      <c r="A280" s="9"/>
      <c r="B280" s="22"/>
      <c r="C280" s="21"/>
      <c r="D280" s="21"/>
      <c r="E280" s="63">
        <v>1367</v>
      </c>
      <c r="F280" s="63"/>
      <c r="G280" s="22" t="s">
        <v>243</v>
      </c>
    </row>
    <row r="281" spans="1:7" s="31" customFormat="1" ht="25.5" hidden="1" customHeight="1">
      <c r="A281" s="9"/>
      <c r="B281" s="22"/>
      <c r="C281" s="21"/>
      <c r="D281" s="21"/>
      <c r="E281" s="63"/>
      <c r="F281" s="63"/>
      <c r="G281" s="22" t="s">
        <v>83</v>
      </c>
    </row>
    <row r="282" spans="1:7" s="31" customFormat="1" ht="41.25" hidden="1" customHeight="1">
      <c r="A282" s="9"/>
      <c r="B282" s="22"/>
      <c r="C282" s="21"/>
      <c r="D282" s="21"/>
      <c r="E282" s="63"/>
      <c r="F282" s="63"/>
      <c r="G282" s="22" t="s">
        <v>84</v>
      </c>
    </row>
    <row r="283" spans="1:7" s="31" customFormat="1" ht="51" hidden="1" customHeight="1">
      <c r="A283" s="9"/>
      <c r="B283" s="22"/>
      <c r="C283" s="21"/>
      <c r="D283" s="21"/>
      <c r="E283" s="63"/>
      <c r="F283" s="63"/>
      <c r="G283" s="22" t="s">
        <v>85</v>
      </c>
    </row>
    <row r="284" spans="1:7" s="31" customFormat="1" ht="66.75" hidden="1" customHeight="1">
      <c r="A284" s="9"/>
      <c r="B284" s="22" t="s">
        <v>120</v>
      </c>
      <c r="C284" s="78">
        <v>8421</v>
      </c>
      <c r="D284" s="77"/>
      <c r="E284" s="100"/>
      <c r="F284" s="100"/>
      <c r="G284" s="22" t="s">
        <v>121</v>
      </c>
    </row>
    <row r="285" spans="1:7" s="31" customFormat="1" ht="25.5" hidden="1" customHeight="1">
      <c r="A285" s="9"/>
      <c r="B285" s="22"/>
      <c r="C285" s="21"/>
      <c r="D285" s="21"/>
      <c r="E285" s="63"/>
      <c r="F285" s="63"/>
      <c r="G285" s="22" t="s">
        <v>274</v>
      </c>
    </row>
    <row r="286" spans="1:7" s="31" customFormat="1" ht="41.25" hidden="1" customHeight="1">
      <c r="A286" s="9"/>
      <c r="B286" s="22"/>
      <c r="C286" s="21"/>
      <c r="D286" s="21"/>
      <c r="E286" s="63"/>
      <c r="F286" s="63"/>
      <c r="G286" s="22" t="s">
        <v>200</v>
      </c>
    </row>
    <row r="287" spans="1:7" s="31" customFormat="1" ht="38.25" hidden="1" customHeight="1">
      <c r="A287" s="9"/>
      <c r="B287" s="22"/>
      <c r="C287" s="21"/>
      <c r="D287" s="21"/>
      <c r="E287" s="63"/>
      <c r="F287" s="63"/>
      <c r="G287" s="22" t="s">
        <v>152</v>
      </c>
    </row>
    <row r="288" spans="1:7" s="31" customFormat="1" ht="41.25" hidden="1" customHeight="1">
      <c r="A288" s="9"/>
      <c r="B288" s="22" t="s">
        <v>161</v>
      </c>
      <c r="C288" s="21"/>
      <c r="D288" s="21"/>
      <c r="E288" s="63"/>
      <c r="F288" s="63"/>
      <c r="G288" s="22" t="s">
        <v>156</v>
      </c>
    </row>
    <row r="289" spans="1:7" s="31" customFormat="1" ht="40.5" customHeight="1">
      <c r="A289" s="64">
        <v>924</v>
      </c>
      <c r="B289" s="65" t="s">
        <v>311</v>
      </c>
      <c r="C289" s="4">
        <f t="shared" ref="C289:F289" si="18">SUM(C290:C323)</f>
        <v>-114096.10000000003</v>
      </c>
      <c r="D289" s="4">
        <f t="shared" si="18"/>
        <v>19539</v>
      </c>
      <c r="E289" s="16">
        <f t="shared" si="18"/>
        <v>280745</v>
      </c>
      <c r="F289" s="16">
        <f t="shared" si="18"/>
        <v>103566.94</v>
      </c>
      <c r="G289" s="65"/>
    </row>
    <row r="290" spans="1:7" s="31" customFormat="1" ht="54" hidden="1" customHeight="1">
      <c r="A290" s="9"/>
      <c r="B290" s="22" t="s">
        <v>40</v>
      </c>
      <c r="C290" s="21">
        <v>-513804.9</v>
      </c>
      <c r="D290" s="21"/>
      <c r="E290" s="63"/>
      <c r="F290" s="63"/>
      <c r="G290" s="22" t="s">
        <v>298</v>
      </c>
    </row>
    <row r="291" spans="1:7" s="31" customFormat="1" ht="39.75" hidden="1" customHeight="1">
      <c r="A291" s="9"/>
      <c r="B291" s="22" t="s">
        <v>106</v>
      </c>
      <c r="C291" s="77"/>
      <c r="D291" s="77"/>
      <c r="E291" s="100"/>
      <c r="F291" s="100"/>
      <c r="G291" s="22" t="s">
        <v>107</v>
      </c>
    </row>
    <row r="292" spans="1:7" s="31" customFormat="1" ht="78.75" customHeight="1">
      <c r="A292" s="9"/>
      <c r="B292" s="22" t="s">
        <v>108</v>
      </c>
      <c r="C292" s="77"/>
      <c r="D292" s="77"/>
      <c r="E292" s="100">
        <v>2500</v>
      </c>
      <c r="F292" s="100"/>
      <c r="G292" s="22" t="s">
        <v>348</v>
      </c>
    </row>
    <row r="293" spans="1:7" s="31" customFormat="1" ht="42" customHeight="1">
      <c r="A293" s="9"/>
      <c r="B293" s="22" t="s">
        <v>109</v>
      </c>
      <c r="C293" s="77"/>
      <c r="D293" s="77"/>
      <c r="E293" s="100"/>
      <c r="F293" s="100">
        <v>1876.9</v>
      </c>
      <c r="G293" s="22" t="s">
        <v>110</v>
      </c>
    </row>
    <row r="294" spans="1:7" s="31" customFormat="1" ht="63.75" hidden="1" customHeight="1">
      <c r="A294" s="9"/>
      <c r="B294" s="40" t="s">
        <v>111</v>
      </c>
      <c r="C294" s="77"/>
      <c r="D294" s="77"/>
      <c r="E294" s="100"/>
      <c r="F294" s="100"/>
      <c r="G294" s="40" t="s">
        <v>134</v>
      </c>
    </row>
    <row r="295" spans="1:7" s="31" customFormat="1" ht="79.5" customHeight="1">
      <c r="A295" s="9"/>
      <c r="B295" s="22" t="s">
        <v>112</v>
      </c>
      <c r="C295" s="77"/>
      <c r="D295" s="77"/>
      <c r="E295" s="100">
        <v>12986</v>
      </c>
      <c r="F295" s="100"/>
      <c r="G295" s="107" t="s">
        <v>349</v>
      </c>
    </row>
    <row r="296" spans="1:7" s="31" customFormat="1" ht="41.25" customHeight="1">
      <c r="A296" s="9"/>
      <c r="B296" s="40" t="s">
        <v>350</v>
      </c>
      <c r="C296" s="77"/>
      <c r="D296" s="77"/>
      <c r="E296" s="100">
        <v>146000</v>
      </c>
      <c r="F296" s="100"/>
      <c r="G296" s="108" t="s">
        <v>351</v>
      </c>
    </row>
    <row r="297" spans="1:7" s="31" customFormat="1" ht="85.5" customHeight="1">
      <c r="A297" s="9"/>
      <c r="B297" s="113" t="s">
        <v>113</v>
      </c>
      <c r="C297" s="77"/>
      <c r="D297" s="77"/>
      <c r="E297" s="100">
        <v>4000</v>
      </c>
      <c r="F297" s="100"/>
      <c r="G297" s="113" t="s">
        <v>352</v>
      </c>
    </row>
    <row r="298" spans="1:7" s="31" customFormat="1" ht="32.25" hidden="1" customHeight="1">
      <c r="A298" s="9"/>
      <c r="B298" s="114"/>
      <c r="C298" s="77"/>
      <c r="D298" s="77"/>
      <c r="E298" s="100"/>
      <c r="F298" s="100"/>
      <c r="G298" s="114" t="s">
        <v>252</v>
      </c>
    </row>
    <row r="299" spans="1:7" s="31" customFormat="1" ht="63" customHeight="1">
      <c r="A299" s="9"/>
      <c r="B299" s="22" t="s">
        <v>353</v>
      </c>
      <c r="C299" s="77"/>
      <c r="D299" s="77"/>
      <c r="E299" s="100"/>
      <c r="F299" s="100">
        <v>37700</v>
      </c>
      <c r="G299" s="22" t="s">
        <v>135</v>
      </c>
    </row>
    <row r="300" spans="1:7" s="31" customFormat="1" ht="107.25" customHeight="1">
      <c r="A300" s="9"/>
      <c r="B300" s="22" t="s">
        <v>354</v>
      </c>
      <c r="C300" s="77"/>
      <c r="D300" s="77"/>
      <c r="E300" s="100">
        <v>29358</v>
      </c>
      <c r="F300" s="100"/>
      <c r="G300" s="112" t="s">
        <v>332</v>
      </c>
    </row>
    <row r="301" spans="1:7" s="31" customFormat="1" ht="114" customHeight="1">
      <c r="A301" s="9"/>
      <c r="B301" s="113" t="s">
        <v>355</v>
      </c>
      <c r="C301" s="77"/>
      <c r="D301" s="77"/>
      <c r="E301" s="100"/>
      <c r="F301" s="100">
        <v>17500</v>
      </c>
      <c r="G301" s="113" t="s">
        <v>356</v>
      </c>
    </row>
    <row r="302" spans="1:7" s="31" customFormat="1" ht="76.5" hidden="1" customHeight="1">
      <c r="A302" s="9"/>
      <c r="B302" s="114"/>
      <c r="C302" s="77">
        <v>80000</v>
      </c>
      <c r="D302" s="77">
        <v>19539</v>
      </c>
      <c r="E302" s="100"/>
      <c r="F302" s="100"/>
      <c r="G302" s="114" t="s">
        <v>136</v>
      </c>
    </row>
    <row r="303" spans="1:7" s="31" customFormat="1" ht="162" customHeight="1">
      <c r="A303" s="9"/>
      <c r="B303" s="22" t="s">
        <v>357</v>
      </c>
      <c r="C303" s="77"/>
      <c r="D303" s="77"/>
      <c r="E303" s="100">
        <v>62681</v>
      </c>
      <c r="F303" s="100">
        <v>23490.04</v>
      </c>
      <c r="G303" s="22" t="s">
        <v>363</v>
      </c>
    </row>
    <row r="304" spans="1:7" s="31" customFormat="1" ht="77.25" customHeight="1">
      <c r="A304" s="9"/>
      <c r="B304" s="40" t="s">
        <v>114</v>
      </c>
      <c r="C304" s="77"/>
      <c r="D304" s="77"/>
      <c r="E304" s="100">
        <v>23000</v>
      </c>
      <c r="F304" s="100"/>
      <c r="G304" s="40" t="s">
        <v>115</v>
      </c>
    </row>
    <row r="305" spans="1:7" s="31" customFormat="1" ht="78.75" customHeight="1">
      <c r="A305" s="9"/>
      <c r="B305" s="22" t="s">
        <v>358</v>
      </c>
      <c r="C305" s="77"/>
      <c r="D305" s="77"/>
      <c r="E305" s="100"/>
      <c r="F305" s="100">
        <v>23000</v>
      </c>
      <c r="G305" s="22" t="s">
        <v>116</v>
      </c>
    </row>
    <row r="306" spans="1:7" s="31" customFormat="1" ht="117.75" hidden="1" customHeight="1">
      <c r="A306" s="9"/>
      <c r="B306" s="40" t="s">
        <v>117</v>
      </c>
      <c r="C306" s="77">
        <v>319708.79999999999</v>
      </c>
      <c r="D306" s="77"/>
      <c r="E306" s="100"/>
      <c r="F306" s="100"/>
      <c r="G306" s="40" t="s">
        <v>253</v>
      </c>
    </row>
    <row r="307" spans="1:7" s="31" customFormat="1" ht="68.25" hidden="1" customHeight="1">
      <c r="A307" s="9"/>
      <c r="B307" s="22" t="s">
        <v>254</v>
      </c>
      <c r="C307" s="77"/>
      <c r="D307" s="77"/>
      <c r="E307" s="100"/>
      <c r="F307" s="100"/>
      <c r="G307" s="22" t="s">
        <v>255</v>
      </c>
    </row>
    <row r="308" spans="1:7" s="31" customFormat="1" ht="38.25" hidden="1" customHeight="1">
      <c r="A308" s="9"/>
      <c r="B308" s="22"/>
      <c r="C308" s="21"/>
      <c r="D308" s="21"/>
      <c r="E308" s="63"/>
      <c r="F308" s="63"/>
      <c r="G308" s="22" t="s">
        <v>123</v>
      </c>
    </row>
    <row r="309" spans="1:7" s="31" customFormat="1" ht="38.25" hidden="1" customHeight="1">
      <c r="A309" s="9"/>
      <c r="B309" s="22"/>
      <c r="C309" s="21"/>
      <c r="D309" s="21"/>
      <c r="E309" s="63"/>
      <c r="F309" s="63"/>
      <c r="G309" s="22" t="s">
        <v>200</v>
      </c>
    </row>
    <row r="310" spans="1:7" s="31" customFormat="1" ht="30" customHeight="1">
      <c r="A310" s="9"/>
      <c r="B310" s="22"/>
      <c r="C310" s="21"/>
      <c r="D310" s="21"/>
      <c r="E310" s="63">
        <v>220</v>
      </c>
      <c r="F310" s="63"/>
      <c r="G310" s="22" t="s">
        <v>325</v>
      </c>
    </row>
    <row r="311" spans="1:7" s="31" customFormat="1" ht="70.5" hidden="1" customHeight="1">
      <c r="A311" s="9"/>
      <c r="B311" s="22" t="s">
        <v>175</v>
      </c>
      <c r="C311" s="77"/>
      <c r="D311" s="77"/>
      <c r="E311" s="86"/>
      <c r="F311" s="100"/>
      <c r="G311" s="22" t="s">
        <v>176</v>
      </c>
    </row>
    <row r="312" spans="1:7" s="31" customFormat="1" ht="15.75" hidden="1" customHeight="1">
      <c r="A312" s="9"/>
      <c r="B312" s="22"/>
      <c r="C312" s="21"/>
      <c r="D312" s="21"/>
      <c r="E312" s="63"/>
      <c r="F312" s="63"/>
      <c r="G312" s="22"/>
    </row>
    <row r="313" spans="1:7" s="31" customFormat="1" ht="15.75" hidden="1" customHeight="1">
      <c r="A313" s="9"/>
      <c r="B313" s="22"/>
      <c r="C313" s="21"/>
      <c r="D313" s="21"/>
      <c r="E313" s="63"/>
      <c r="F313" s="63"/>
      <c r="G313" s="22"/>
    </row>
    <row r="314" spans="1:7" s="31" customFormat="1" ht="15.75" hidden="1" customHeight="1">
      <c r="A314" s="9"/>
      <c r="B314" s="22"/>
      <c r="C314" s="21"/>
      <c r="D314" s="21"/>
      <c r="E314" s="63"/>
      <c r="F314" s="63"/>
      <c r="G314" s="22"/>
    </row>
    <row r="315" spans="1:7" s="31" customFormat="1" ht="15.75" hidden="1" customHeight="1">
      <c r="A315" s="9"/>
      <c r="B315" s="22"/>
      <c r="C315" s="21"/>
      <c r="D315" s="21"/>
      <c r="E315" s="63"/>
      <c r="F315" s="63"/>
      <c r="G315" s="22"/>
    </row>
    <row r="316" spans="1:7" s="31" customFormat="1" ht="15.75" hidden="1" customHeight="1">
      <c r="A316" s="9"/>
      <c r="B316" s="22"/>
      <c r="C316" s="21"/>
      <c r="D316" s="21"/>
      <c r="E316" s="63"/>
      <c r="F316" s="63"/>
      <c r="G316" s="22"/>
    </row>
    <row r="317" spans="1:7" s="31" customFormat="1" ht="15.75" hidden="1" customHeight="1">
      <c r="A317" s="9"/>
      <c r="B317" s="22"/>
      <c r="C317" s="21"/>
      <c r="D317" s="21"/>
      <c r="E317" s="63"/>
      <c r="F317" s="63"/>
      <c r="G317" s="22"/>
    </row>
    <row r="318" spans="1:7" s="31" customFormat="1" ht="15.75" hidden="1" customHeight="1">
      <c r="A318" s="9"/>
      <c r="B318" s="22"/>
      <c r="C318" s="21"/>
      <c r="D318" s="21"/>
      <c r="E318" s="63"/>
      <c r="F318" s="63"/>
      <c r="G318" s="22"/>
    </row>
    <row r="319" spans="1:7" s="31" customFormat="1" ht="15.75" hidden="1" customHeight="1">
      <c r="A319" s="9"/>
      <c r="B319" s="22"/>
      <c r="C319" s="21"/>
      <c r="D319" s="21"/>
      <c r="E319" s="63"/>
      <c r="F319" s="63"/>
      <c r="G319" s="22"/>
    </row>
    <row r="320" spans="1:7" s="31" customFormat="1" ht="15.75" hidden="1" customHeight="1">
      <c r="A320" s="9"/>
      <c r="B320" s="22"/>
      <c r="C320" s="21"/>
      <c r="D320" s="21"/>
      <c r="E320" s="63"/>
      <c r="F320" s="63"/>
      <c r="G320" s="22"/>
    </row>
    <row r="321" spans="1:7" s="31" customFormat="1" ht="15.75" hidden="1" customHeight="1">
      <c r="A321" s="9"/>
      <c r="B321" s="22"/>
      <c r="C321" s="21"/>
      <c r="D321" s="21"/>
      <c r="E321" s="63"/>
      <c r="F321" s="63"/>
      <c r="G321" s="22"/>
    </row>
    <row r="322" spans="1:7" s="31" customFormat="1" ht="15.75" hidden="1" customHeight="1">
      <c r="A322" s="9"/>
      <c r="B322" s="22"/>
      <c r="C322" s="21"/>
      <c r="D322" s="21"/>
      <c r="E322" s="63"/>
      <c r="F322" s="63"/>
      <c r="G322" s="22"/>
    </row>
    <row r="323" spans="1:7" s="31" customFormat="1" ht="15.75" hidden="1" customHeight="1">
      <c r="A323" s="9"/>
      <c r="B323" s="22"/>
      <c r="C323" s="21"/>
      <c r="D323" s="21"/>
      <c r="E323" s="63"/>
      <c r="F323" s="63"/>
      <c r="G323" s="22"/>
    </row>
    <row r="324" spans="1:7" s="31" customFormat="1" ht="39.75" customHeight="1">
      <c r="A324" s="64">
        <v>927</v>
      </c>
      <c r="B324" s="65" t="s">
        <v>312</v>
      </c>
      <c r="C324" s="4">
        <f>SUM(C325:C334)</f>
        <v>0</v>
      </c>
      <c r="D324" s="4">
        <f t="shared" ref="D324:F324" si="19">SUM(D325:D334)</f>
        <v>0</v>
      </c>
      <c r="E324" s="16">
        <f t="shared" si="19"/>
        <v>88668.1</v>
      </c>
      <c r="F324" s="16">
        <f t="shared" si="19"/>
        <v>0</v>
      </c>
      <c r="G324" s="65"/>
    </row>
    <row r="325" spans="1:7" s="31" customFormat="1" ht="42" customHeight="1">
      <c r="A325" s="9"/>
      <c r="B325" s="22" t="s">
        <v>41</v>
      </c>
      <c r="C325" s="21"/>
      <c r="D325" s="21"/>
      <c r="E325" s="86">
        <v>86480</v>
      </c>
      <c r="F325" s="63"/>
      <c r="G325" s="115" t="s">
        <v>359</v>
      </c>
    </row>
    <row r="326" spans="1:7" s="31" customFormat="1" ht="81.75" customHeight="1">
      <c r="A326" s="9"/>
      <c r="B326" s="22" t="s">
        <v>42</v>
      </c>
      <c r="C326" s="21"/>
      <c r="D326" s="21"/>
      <c r="E326" s="86">
        <v>668</v>
      </c>
      <c r="F326" s="63"/>
      <c r="G326" s="123"/>
    </row>
    <row r="327" spans="1:7" s="31" customFormat="1" ht="27.75" customHeight="1">
      <c r="A327" s="9"/>
      <c r="B327" s="22" t="s">
        <v>43</v>
      </c>
      <c r="C327" s="21"/>
      <c r="D327" s="21"/>
      <c r="E327" s="86">
        <v>1520</v>
      </c>
      <c r="F327" s="63"/>
      <c r="G327" s="124"/>
    </row>
    <row r="328" spans="1:7" s="31" customFormat="1" ht="92.25" hidden="1" customHeight="1">
      <c r="A328" s="9"/>
      <c r="B328" s="22"/>
      <c r="C328" s="21"/>
      <c r="D328" s="21"/>
      <c r="E328" s="86"/>
      <c r="F328" s="63"/>
      <c r="G328" s="22"/>
    </row>
    <row r="329" spans="1:7" s="31" customFormat="1" ht="41.25" hidden="1" customHeight="1">
      <c r="A329" s="9"/>
      <c r="B329" s="22" t="s">
        <v>256</v>
      </c>
      <c r="C329" s="21"/>
      <c r="D329" s="4"/>
      <c r="E329" s="111">
        <v>0.1</v>
      </c>
      <c r="F329" s="88"/>
      <c r="G329" s="22" t="s">
        <v>282</v>
      </c>
    </row>
    <row r="330" spans="1:7" s="31" customFormat="1" ht="15.75" hidden="1" customHeight="1">
      <c r="A330" s="9"/>
      <c r="B330" s="22"/>
      <c r="C330" s="21"/>
      <c r="D330" s="21"/>
      <c r="E330" s="86"/>
      <c r="F330" s="63"/>
      <c r="G330" s="22"/>
    </row>
    <row r="331" spans="1:7" s="31" customFormat="1" ht="15.75" hidden="1" customHeight="1">
      <c r="A331" s="9"/>
      <c r="B331" s="22"/>
      <c r="C331" s="21"/>
      <c r="D331" s="21"/>
      <c r="E331" s="86"/>
      <c r="F331" s="63"/>
      <c r="G331" s="22"/>
    </row>
    <row r="332" spans="1:7" s="31" customFormat="1" ht="120.75" hidden="1" customHeight="1">
      <c r="A332" s="9"/>
      <c r="B332" s="22" t="s">
        <v>247</v>
      </c>
      <c r="C332" s="21"/>
      <c r="D332" s="21"/>
      <c r="E332" s="63"/>
      <c r="F332" s="63"/>
      <c r="G332" s="22" t="s">
        <v>49</v>
      </c>
    </row>
    <row r="333" spans="1:7" s="31" customFormat="1" ht="95.25" hidden="1" customHeight="1">
      <c r="A333" s="9"/>
      <c r="B333" s="110" t="s">
        <v>50</v>
      </c>
      <c r="C333" s="21"/>
      <c r="D333" s="21"/>
      <c r="E333" s="63"/>
      <c r="F333" s="63"/>
      <c r="G333" s="110" t="s">
        <v>49</v>
      </c>
    </row>
    <row r="334" spans="1:7" s="31" customFormat="1" ht="25.5" hidden="1" customHeight="1">
      <c r="A334" s="9"/>
      <c r="B334" s="22"/>
      <c r="C334" s="21"/>
      <c r="D334" s="21"/>
      <c r="E334" s="63"/>
      <c r="F334" s="63"/>
      <c r="G334" s="22" t="s">
        <v>199</v>
      </c>
    </row>
    <row r="335" spans="1:7" s="31" customFormat="1" ht="38.25" hidden="1" customHeight="1">
      <c r="A335" s="9"/>
      <c r="B335" s="22"/>
      <c r="C335" s="21"/>
      <c r="D335" s="21"/>
      <c r="E335" s="63"/>
      <c r="F335" s="63"/>
      <c r="G335" s="22" t="s">
        <v>200</v>
      </c>
    </row>
    <row r="336" spans="1:7" s="31" customFormat="1" ht="25.5" hidden="1" customHeight="1">
      <c r="A336" s="9"/>
      <c r="B336" s="22" t="s">
        <v>296</v>
      </c>
      <c r="C336" s="21"/>
      <c r="D336" s="21"/>
      <c r="E336" s="63"/>
      <c r="F336" s="63"/>
      <c r="G336" s="22" t="s">
        <v>49</v>
      </c>
    </row>
    <row r="337" spans="1:7" s="31" customFormat="1" ht="25.5" hidden="1" customHeight="1">
      <c r="A337" s="9"/>
      <c r="B337" s="22" t="s">
        <v>297</v>
      </c>
      <c r="C337" s="21"/>
      <c r="D337" s="21"/>
      <c r="E337" s="63"/>
      <c r="F337" s="63"/>
      <c r="G337" s="22"/>
    </row>
    <row r="338" spans="1:7" s="31" customFormat="1" ht="28.5" customHeight="1">
      <c r="A338" s="64">
        <v>931</v>
      </c>
      <c r="B338" s="65" t="s">
        <v>20</v>
      </c>
      <c r="C338" s="4">
        <f>SUM(C339:C341)</f>
        <v>0</v>
      </c>
      <c r="D338" s="4">
        <f t="shared" ref="D338:F338" si="20">SUM(D339:D341)</f>
        <v>0</v>
      </c>
      <c r="E338" s="16">
        <f t="shared" si="20"/>
        <v>10659</v>
      </c>
      <c r="F338" s="16">
        <f t="shared" si="20"/>
        <v>0</v>
      </c>
      <c r="G338" s="65"/>
    </row>
    <row r="339" spans="1:7" s="31" customFormat="1" ht="42.75" customHeight="1">
      <c r="A339" s="9"/>
      <c r="B339" s="22"/>
      <c r="C339" s="21"/>
      <c r="D339" s="21"/>
      <c r="E339" s="63">
        <f>3000+5883+1776</f>
        <v>10659</v>
      </c>
      <c r="F339" s="63"/>
      <c r="G339" s="22" t="s">
        <v>326</v>
      </c>
    </row>
    <row r="340" spans="1:7" s="31" customFormat="1" ht="15.75" hidden="1" customHeight="1">
      <c r="A340" s="9"/>
      <c r="B340" s="22"/>
      <c r="C340" s="21"/>
      <c r="D340" s="21"/>
      <c r="E340" s="63"/>
      <c r="F340" s="63"/>
      <c r="G340" s="22"/>
    </row>
    <row r="341" spans="1:7" s="31" customFormat="1" ht="15.75" hidden="1" customHeight="1">
      <c r="A341" s="9"/>
      <c r="B341" s="22"/>
      <c r="C341" s="21"/>
      <c r="D341" s="21"/>
      <c r="E341" s="63"/>
      <c r="F341" s="63"/>
      <c r="G341" s="22"/>
    </row>
    <row r="342" spans="1:7" s="31" customFormat="1" ht="15.75" hidden="1" customHeight="1">
      <c r="A342" s="9"/>
      <c r="B342" s="22"/>
      <c r="C342" s="21"/>
      <c r="D342" s="21"/>
      <c r="E342" s="63"/>
      <c r="F342" s="63"/>
      <c r="G342" s="22"/>
    </row>
    <row r="343" spans="1:7" s="31" customFormat="1" ht="42" customHeight="1" outlineLevel="3">
      <c r="A343" s="64">
        <v>933</v>
      </c>
      <c r="B343" s="65" t="s">
        <v>313</v>
      </c>
      <c r="C343" s="4">
        <f>SUM(C344:C347)</f>
        <v>0</v>
      </c>
      <c r="D343" s="4">
        <f t="shared" ref="D343:F343" si="21">SUM(D344:D347)</f>
        <v>0</v>
      </c>
      <c r="E343" s="16">
        <f t="shared" si="21"/>
        <v>0</v>
      </c>
      <c r="F343" s="16">
        <f t="shared" si="21"/>
        <v>200</v>
      </c>
      <c r="G343" s="65"/>
    </row>
    <row r="344" spans="1:7" s="31" customFormat="1" ht="63.75" hidden="1" customHeight="1">
      <c r="A344" s="9"/>
      <c r="B344" s="22"/>
      <c r="C344" s="21"/>
      <c r="D344" s="21"/>
      <c r="E344" s="63"/>
      <c r="F344" s="63"/>
      <c r="G344" s="22" t="s">
        <v>273</v>
      </c>
    </row>
    <row r="345" spans="1:7" s="31" customFormat="1" ht="15.75">
      <c r="A345" s="9"/>
      <c r="B345" s="22"/>
      <c r="C345" s="21"/>
      <c r="D345" s="21"/>
      <c r="E345" s="63"/>
      <c r="F345" s="63">
        <v>200</v>
      </c>
      <c r="G345" s="22" t="s">
        <v>272</v>
      </c>
    </row>
    <row r="346" spans="1:7" s="31" customFormat="1" ht="15.75" hidden="1" customHeight="1">
      <c r="A346" s="9"/>
      <c r="B346" s="22"/>
      <c r="C346" s="21"/>
      <c r="D346" s="21"/>
      <c r="E346" s="63"/>
      <c r="F346" s="63"/>
      <c r="G346" s="22"/>
    </row>
    <row r="347" spans="1:7" s="31" customFormat="1" ht="15.75" hidden="1" customHeight="1">
      <c r="A347" s="9"/>
      <c r="B347" s="22"/>
      <c r="C347" s="21"/>
      <c r="D347" s="21"/>
      <c r="E347" s="63"/>
      <c r="F347" s="63"/>
      <c r="G347" s="22"/>
    </row>
    <row r="348" spans="1:7" s="31" customFormat="1" ht="16.5" hidden="1" customHeight="1">
      <c r="A348" s="26"/>
      <c r="B348" s="8"/>
      <c r="C348" s="4"/>
      <c r="D348" s="4"/>
      <c r="E348" s="16"/>
      <c r="F348" s="16"/>
      <c r="G348" s="8"/>
    </row>
    <row r="349" spans="1:7" s="31" customFormat="1" ht="40.5" hidden="1" customHeight="1">
      <c r="A349" s="64">
        <v>934</v>
      </c>
      <c r="B349" s="65" t="s">
        <v>5</v>
      </c>
      <c r="C349" s="4">
        <f>SUM(C350:C354)</f>
        <v>21048</v>
      </c>
      <c r="D349" s="4">
        <f t="shared" ref="D349:F349" si="22">SUM(D350:D353)</f>
        <v>0</v>
      </c>
      <c r="E349" s="16">
        <f t="shared" si="22"/>
        <v>0</v>
      </c>
      <c r="F349" s="16">
        <f t="shared" si="22"/>
        <v>0</v>
      </c>
      <c r="G349" s="65" t="e">
        <f>#REF!-#REF!</f>
        <v>#REF!</v>
      </c>
    </row>
    <row r="350" spans="1:7" s="31" customFormat="1" ht="25.5" hidden="1" customHeight="1">
      <c r="A350" s="9"/>
      <c r="B350" s="22"/>
      <c r="C350" s="21"/>
      <c r="D350" s="21"/>
      <c r="E350" s="63"/>
      <c r="F350" s="63"/>
      <c r="G350" s="22" t="s">
        <v>271</v>
      </c>
    </row>
    <row r="351" spans="1:7" s="31" customFormat="1" ht="25.5" hidden="1" customHeight="1">
      <c r="A351" s="9"/>
      <c r="B351" s="22"/>
      <c r="C351" s="21">
        <v>295</v>
      </c>
      <c r="D351" s="21"/>
      <c r="E351" s="63"/>
      <c r="F351" s="63"/>
      <c r="G351" s="22" t="s">
        <v>270</v>
      </c>
    </row>
    <row r="352" spans="1:7" s="31" customFormat="1" ht="38.25" hidden="1" customHeight="1">
      <c r="A352" s="9"/>
      <c r="B352" s="22"/>
      <c r="C352" s="21"/>
      <c r="D352" s="21"/>
      <c r="E352" s="63"/>
      <c r="F352" s="63"/>
      <c r="G352" s="22" t="s">
        <v>200</v>
      </c>
    </row>
    <row r="353" spans="1:7" s="31" customFormat="1" ht="25.5" hidden="1" customHeight="1">
      <c r="A353" s="9"/>
      <c r="B353" s="22"/>
      <c r="C353" s="78">
        <v>19100</v>
      </c>
      <c r="D353" s="21"/>
      <c r="E353" s="63"/>
      <c r="F353" s="63"/>
      <c r="G353" s="22" t="s">
        <v>288</v>
      </c>
    </row>
    <row r="354" spans="1:7" s="31" customFormat="1" ht="25.5" hidden="1" customHeight="1">
      <c r="A354" s="9"/>
      <c r="B354" s="22"/>
      <c r="C354" s="78">
        <v>1653</v>
      </c>
      <c r="D354" s="21"/>
      <c r="E354" s="63"/>
      <c r="F354" s="63"/>
      <c r="G354" s="22" t="s">
        <v>289</v>
      </c>
    </row>
    <row r="355" spans="1:7" s="31" customFormat="1" ht="28.5" hidden="1" customHeight="1">
      <c r="A355" s="64">
        <v>936</v>
      </c>
      <c r="B355" s="65" t="s">
        <v>6</v>
      </c>
      <c r="C355" s="4">
        <f t="shared" ref="C355:F355" si="23">SUM(C356:C363)</f>
        <v>0</v>
      </c>
      <c r="D355" s="4">
        <f t="shared" si="23"/>
        <v>0</v>
      </c>
      <c r="E355" s="16">
        <f t="shared" si="23"/>
        <v>0</v>
      </c>
      <c r="F355" s="16">
        <f t="shared" si="23"/>
        <v>0</v>
      </c>
      <c r="G355" s="65" t="e">
        <f>#REF!-#REF!</f>
        <v>#REF!</v>
      </c>
    </row>
    <row r="356" spans="1:7" s="31" customFormat="1" ht="25.5" hidden="1" customHeight="1">
      <c r="A356" s="9"/>
      <c r="B356" s="22"/>
      <c r="C356" s="21"/>
      <c r="D356" s="21"/>
      <c r="E356" s="63"/>
      <c r="F356" s="63"/>
      <c r="G356" s="22" t="s">
        <v>199</v>
      </c>
    </row>
    <row r="357" spans="1:7" s="31" customFormat="1" ht="38.25" hidden="1" customHeight="1">
      <c r="A357" s="9"/>
      <c r="B357" s="22"/>
      <c r="C357" s="21"/>
      <c r="D357" s="21"/>
      <c r="E357" s="63"/>
      <c r="F357" s="63"/>
      <c r="G357" s="22" t="s">
        <v>200</v>
      </c>
    </row>
    <row r="358" spans="1:7" s="31" customFormat="1" ht="15.75" hidden="1" customHeight="1">
      <c r="A358" s="9"/>
      <c r="B358" s="22"/>
      <c r="C358" s="21"/>
      <c r="D358" s="21"/>
      <c r="E358" s="63"/>
      <c r="F358" s="63"/>
      <c r="G358" s="22"/>
    </row>
    <row r="359" spans="1:7" s="31" customFormat="1" ht="15.75" hidden="1" customHeight="1">
      <c r="A359" s="9"/>
      <c r="B359" s="22"/>
      <c r="C359" s="21"/>
      <c r="D359" s="21"/>
      <c r="E359" s="63"/>
      <c r="F359" s="63"/>
      <c r="G359" s="22"/>
    </row>
    <row r="360" spans="1:7" s="31" customFormat="1" ht="15.75" hidden="1" customHeight="1">
      <c r="A360" s="9"/>
      <c r="B360" s="22"/>
      <c r="C360" s="21"/>
      <c r="D360" s="21"/>
      <c r="E360" s="63"/>
      <c r="F360" s="63"/>
      <c r="G360" s="22"/>
    </row>
    <row r="361" spans="1:7" s="31" customFormat="1" ht="15.75" hidden="1" customHeight="1">
      <c r="A361" s="9"/>
      <c r="B361" s="22"/>
      <c r="C361" s="21"/>
      <c r="D361" s="21"/>
      <c r="E361" s="63"/>
      <c r="F361" s="63"/>
      <c r="G361" s="22"/>
    </row>
    <row r="362" spans="1:7" s="31" customFormat="1" ht="15.75" hidden="1" customHeight="1">
      <c r="A362" s="9"/>
      <c r="B362" s="22"/>
      <c r="C362" s="21"/>
      <c r="D362" s="21"/>
      <c r="E362" s="63"/>
      <c r="F362" s="63"/>
      <c r="G362" s="22"/>
    </row>
    <row r="363" spans="1:7" s="31" customFormat="1" ht="15.75" hidden="1" customHeight="1">
      <c r="A363" s="9"/>
      <c r="B363" s="22"/>
      <c r="C363" s="21"/>
      <c r="D363" s="21"/>
      <c r="E363" s="63"/>
      <c r="F363" s="63"/>
      <c r="G363" s="22"/>
    </row>
    <row r="364" spans="1:7" s="31" customFormat="1" ht="15.75" hidden="1" customHeight="1">
      <c r="A364" s="9"/>
      <c r="B364" s="22"/>
      <c r="C364" s="21"/>
      <c r="D364" s="21"/>
      <c r="E364" s="63"/>
      <c r="F364" s="63"/>
      <c r="G364" s="22"/>
    </row>
    <row r="365" spans="1:7" s="31" customFormat="1" ht="41.25" hidden="1" customHeight="1">
      <c r="A365" s="64">
        <v>937</v>
      </c>
      <c r="B365" s="65" t="s">
        <v>7</v>
      </c>
      <c r="C365" s="4">
        <f>SUM(C366:C368)</f>
        <v>0</v>
      </c>
      <c r="D365" s="4">
        <f t="shared" ref="D365:F365" si="24">SUM(D366:D368)</f>
        <v>0</v>
      </c>
      <c r="E365" s="16">
        <f t="shared" si="24"/>
        <v>0</v>
      </c>
      <c r="F365" s="16">
        <f t="shared" si="24"/>
        <v>0</v>
      </c>
      <c r="G365" s="65" t="e">
        <f>#REF!-#REF!</f>
        <v>#REF!</v>
      </c>
    </row>
    <row r="366" spans="1:7" s="31" customFormat="1" ht="15.75" hidden="1" customHeight="1">
      <c r="A366" s="9"/>
      <c r="B366" s="22"/>
      <c r="C366" s="21"/>
      <c r="D366" s="21"/>
      <c r="E366" s="63"/>
      <c r="F366" s="63"/>
      <c r="G366" s="22"/>
    </row>
    <row r="367" spans="1:7" s="31" customFormat="1" ht="15.75" hidden="1" customHeight="1">
      <c r="A367" s="9"/>
      <c r="B367" s="22"/>
      <c r="C367" s="21"/>
      <c r="D367" s="21"/>
      <c r="E367" s="63"/>
      <c r="F367" s="63"/>
      <c r="G367" s="22"/>
    </row>
    <row r="368" spans="1:7" s="31" customFormat="1" ht="15.75" hidden="1" customHeight="1">
      <c r="A368" s="9"/>
      <c r="B368" s="22"/>
      <c r="C368" s="21"/>
      <c r="D368" s="21"/>
      <c r="E368" s="63"/>
      <c r="F368" s="63"/>
      <c r="G368" s="22"/>
    </row>
    <row r="369" spans="1:7" s="31" customFormat="1" ht="15.75" hidden="1" customHeight="1">
      <c r="A369" s="9"/>
      <c r="B369" s="22"/>
      <c r="C369" s="21"/>
      <c r="D369" s="21"/>
      <c r="E369" s="63"/>
      <c r="F369" s="63"/>
      <c r="G369" s="22"/>
    </row>
    <row r="370" spans="1:7" s="31" customFormat="1" ht="41.25" hidden="1" customHeight="1">
      <c r="A370" s="64">
        <v>938</v>
      </c>
      <c r="B370" s="65" t="s">
        <v>8</v>
      </c>
      <c r="C370" s="4">
        <f>SUM(C371:C376)</f>
        <v>6783</v>
      </c>
      <c r="D370" s="4">
        <f t="shared" ref="D370:F370" si="25">SUM(D371:D376)</f>
        <v>0</v>
      </c>
      <c r="E370" s="16">
        <f t="shared" si="25"/>
        <v>0</v>
      </c>
      <c r="F370" s="16">
        <f t="shared" si="25"/>
        <v>0</v>
      </c>
      <c r="G370" s="65" t="e">
        <f>#REF!-#REF!</f>
        <v>#REF!</v>
      </c>
    </row>
    <row r="371" spans="1:7" s="31" customFormat="1" ht="106.5" hidden="1" customHeight="1">
      <c r="A371" s="9"/>
      <c r="B371" s="22" t="s">
        <v>97</v>
      </c>
      <c r="C371" s="21"/>
      <c r="D371" s="21"/>
      <c r="E371" s="63"/>
      <c r="F371" s="63"/>
      <c r="G371" s="22" t="s">
        <v>98</v>
      </c>
    </row>
    <row r="372" spans="1:7" s="31" customFormat="1" ht="15.75" hidden="1" customHeight="1">
      <c r="A372" s="9"/>
      <c r="B372" s="115" t="s">
        <v>99</v>
      </c>
      <c r="C372" s="78">
        <v>6783</v>
      </c>
      <c r="D372" s="21"/>
      <c r="E372" s="63"/>
      <c r="F372" s="63"/>
      <c r="G372" s="115" t="s">
        <v>100</v>
      </c>
    </row>
    <row r="373" spans="1:7" s="31" customFormat="1" ht="66.75" hidden="1" customHeight="1">
      <c r="A373" s="9"/>
      <c r="B373" s="116"/>
      <c r="C373" s="21"/>
      <c r="D373" s="21"/>
      <c r="E373" s="63"/>
      <c r="F373" s="63"/>
      <c r="G373" s="116" t="s">
        <v>101</v>
      </c>
    </row>
    <row r="374" spans="1:7" s="31" customFormat="1" ht="82.5" hidden="1" customHeight="1">
      <c r="A374" s="9"/>
      <c r="B374" s="117"/>
      <c r="C374" s="21"/>
      <c r="D374" s="21"/>
      <c r="E374" s="63"/>
      <c r="F374" s="63"/>
      <c r="G374" s="117" t="s">
        <v>300</v>
      </c>
    </row>
    <row r="375" spans="1:7" s="31" customFormat="1" ht="41.25" hidden="1" customHeight="1">
      <c r="A375" s="9"/>
      <c r="B375" s="22" t="s">
        <v>118</v>
      </c>
      <c r="C375" s="77"/>
      <c r="D375" s="77"/>
      <c r="E375" s="100"/>
      <c r="F375" s="100"/>
      <c r="G375" s="22" t="s">
        <v>119</v>
      </c>
    </row>
    <row r="376" spans="1:7" s="31" customFormat="1" ht="25.5" hidden="1" customHeight="1">
      <c r="A376" s="9"/>
      <c r="B376" s="22"/>
      <c r="C376" s="21"/>
      <c r="D376" s="21"/>
      <c r="E376" s="63"/>
      <c r="F376" s="63"/>
      <c r="G376" s="22" t="s">
        <v>257</v>
      </c>
    </row>
    <row r="377" spans="1:7" s="31" customFormat="1" ht="15.75" hidden="1" customHeight="1">
      <c r="A377" s="9"/>
      <c r="B377" s="22"/>
      <c r="C377" s="21"/>
      <c r="D377" s="21"/>
      <c r="E377" s="63"/>
      <c r="F377" s="63"/>
      <c r="G377" s="22"/>
    </row>
    <row r="378" spans="1:7" s="31" customFormat="1" ht="41.25" hidden="1" customHeight="1">
      <c r="A378" s="64">
        <v>940</v>
      </c>
      <c r="B378" s="66" t="s">
        <v>9</v>
      </c>
      <c r="C378" s="4">
        <f>SUM(C379:C381)</f>
        <v>0</v>
      </c>
      <c r="D378" s="4">
        <f t="shared" ref="D378:F378" si="26">SUM(D379:D381)</f>
        <v>0</v>
      </c>
      <c r="E378" s="16">
        <f t="shared" si="26"/>
        <v>0</v>
      </c>
      <c r="F378" s="16">
        <f t="shared" si="26"/>
        <v>0</v>
      </c>
      <c r="G378" s="66" t="e">
        <f>#REF!-#REF!</f>
        <v>#REF!</v>
      </c>
    </row>
    <row r="379" spans="1:7" s="31" customFormat="1" ht="39.75" hidden="1" customHeight="1">
      <c r="A379" s="9"/>
      <c r="B379" s="22"/>
      <c r="C379" s="21"/>
      <c r="D379" s="21"/>
      <c r="E379" s="63"/>
      <c r="F379" s="63"/>
      <c r="G379" s="22" t="s">
        <v>258</v>
      </c>
    </row>
    <row r="380" spans="1:7" s="31" customFormat="1" ht="39" hidden="1" customHeight="1">
      <c r="A380" s="9"/>
      <c r="B380" s="22"/>
      <c r="C380" s="21"/>
      <c r="D380" s="21"/>
      <c r="E380" s="63"/>
      <c r="F380" s="63"/>
      <c r="G380" s="22" t="s">
        <v>200</v>
      </c>
    </row>
    <row r="381" spans="1:7" s="31" customFormat="1" ht="15.75" hidden="1" customHeight="1">
      <c r="A381" s="9"/>
      <c r="B381" s="22"/>
      <c r="C381" s="21"/>
      <c r="D381" s="21"/>
      <c r="E381" s="63"/>
      <c r="F381" s="63"/>
      <c r="G381" s="22"/>
    </row>
    <row r="382" spans="1:7" s="31" customFormat="1" ht="15" hidden="1" customHeight="1">
      <c r="A382" s="26"/>
      <c r="B382" s="7"/>
      <c r="C382" s="4"/>
      <c r="D382" s="4"/>
      <c r="E382" s="16"/>
      <c r="F382" s="16"/>
      <c r="G382" s="7"/>
    </row>
    <row r="383" spans="1:7" s="31" customFormat="1" ht="42.75" customHeight="1">
      <c r="A383" s="64">
        <v>941</v>
      </c>
      <c r="B383" s="65" t="s">
        <v>314</v>
      </c>
      <c r="C383" s="4">
        <f t="shared" ref="C383:F383" si="27">SUM(C384:C386)</f>
        <v>0</v>
      </c>
      <c r="D383" s="4">
        <f t="shared" si="27"/>
        <v>0</v>
      </c>
      <c r="E383" s="16">
        <f t="shared" si="27"/>
        <v>20000</v>
      </c>
      <c r="F383" s="16">
        <f t="shared" si="27"/>
        <v>0</v>
      </c>
      <c r="G383" s="65"/>
    </row>
    <row r="384" spans="1:7" s="31" customFormat="1" ht="57.75" customHeight="1">
      <c r="A384" s="9"/>
      <c r="B384" s="33" t="s">
        <v>360</v>
      </c>
      <c r="C384" s="21"/>
      <c r="D384" s="21"/>
      <c r="E384" s="86">
        <v>20000</v>
      </c>
      <c r="F384" s="86"/>
      <c r="G384" s="33" t="s">
        <v>51</v>
      </c>
    </row>
    <row r="385" spans="1:7" s="31" customFormat="1" ht="38.25" hidden="1" customHeight="1">
      <c r="A385" s="9"/>
      <c r="B385" s="22" t="s">
        <v>52</v>
      </c>
      <c r="C385" s="21"/>
      <c r="D385" s="21"/>
      <c r="E385" s="86"/>
      <c r="F385" s="86"/>
      <c r="G385" s="22" t="s">
        <v>53</v>
      </c>
    </row>
    <row r="386" spans="1:7" s="31" customFormat="1" ht="41.25" hidden="1" customHeight="1">
      <c r="A386" s="9"/>
      <c r="B386" s="22"/>
      <c r="C386" s="21"/>
      <c r="D386" s="21"/>
      <c r="E386" s="63"/>
      <c r="F386" s="63"/>
      <c r="G386" s="22" t="s">
        <v>156</v>
      </c>
    </row>
    <row r="387" spans="1:7" s="31" customFormat="1" ht="15" hidden="1" customHeight="1">
      <c r="A387" s="26"/>
      <c r="B387" s="7"/>
      <c r="C387" s="4"/>
      <c r="D387" s="4"/>
      <c r="E387" s="16"/>
      <c r="F387" s="16"/>
      <c r="G387" s="7"/>
    </row>
    <row r="388" spans="1:7" s="31" customFormat="1" ht="15" hidden="1" customHeight="1">
      <c r="A388" s="26"/>
      <c r="B388" s="7"/>
      <c r="C388" s="4"/>
      <c r="D388" s="4"/>
      <c r="E388" s="16"/>
      <c r="F388" s="16"/>
      <c r="G388" s="7"/>
    </row>
    <row r="389" spans="1:7" s="31" customFormat="1" ht="12.75" hidden="1" customHeight="1">
      <c r="A389" s="26"/>
      <c r="B389" s="7"/>
      <c r="C389" s="4"/>
      <c r="D389" s="4"/>
      <c r="E389" s="16"/>
      <c r="F389" s="16"/>
      <c r="G389" s="7"/>
    </row>
    <row r="390" spans="1:7" s="31" customFormat="1" ht="41.25" hidden="1" customHeight="1">
      <c r="A390" s="64">
        <v>942</v>
      </c>
      <c r="B390" s="65" t="s">
        <v>10</v>
      </c>
      <c r="C390" s="4">
        <f>SUM(C391:C394)</f>
        <v>0</v>
      </c>
      <c r="D390" s="4">
        <f t="shared" ref="D390:F390" si="28">SUM(D391:D394)</f>
        <v>0</v>
      </c>
      <c r="E390" s="16">
        <f t="shared" si="28"/>
        <v>0</v>
      </c>
      <c r="F390" s="16">
        <f t="shared" si="28"/>
        <v>0</v>
      </c>
      <c r="G390" s="65" t="e">
        <f>#REF!-#REF!</f>
        <v>#REF!</v>
      </c>
    </row>
    <row r="391" spans="1:7" s="31" customFormat="1" ht="15.75" hidden="1" customHeight="1">
      <c r="A391" s="9"/>
      <c r="B391" s="22"/>
      <c r="C391" s="21"/>
      <c r="D391" s="21"/>
      <c r="E391" s="63"/>
      <c r="F391" s="63"/>
      <c r="G391" s="22"/>
    </row>
    <row r="392" spans="1:7" s="31" customFormat="1" ht="15.75" hidden="1" customHeight="1">
      <c r="A392" s="9"/>
      <c r="B392" s="22"/>
      <c r="C392" s="21"/>
      <c r="D392" s="21"/>
      <c r="E392" s="63"/>
      <c r="F392" s="63"/>
      <c r="G392" s="22"/>
    </row>
    <row r="393" spans="1:7" s="31" customFormat="1" ht="15.75" hidden="1" customHeight="1">
      <c r="A393" s="9"/>
      <c r="B393" s="22"/>
      <c r="C393" s="21"/>
      <c r="D393" s="21"/>
      <c r="E393" s="63"/>
      <c r="F393" s="63"/>
      <c r="G393" s="22"/>
    </row>
    <row r="394" spans="1:7" s="31" customFormat="1" ht="15.75" hidden="1" customHeight="1">
      <c r="A394" s="9"/>
      <c r="B394" s="22"/>
      <c r="C394" s="21"/>
      <c r="D394" s="21"/>
      <c r="E394" s="63"/>
      <c r="F394" s="63"/>
      <c r="G394" s="22"/>
    </row>
    <row r="395" spans="1:7" s="31" customFormat="1" ht="16.5" hidden="1" customHeight="1">
      <c r="A395" s="26"/>
      <c r="B395" s="5"/>
      <c r="C395" s="10"/>
      <c r="D395" s="10"/>
      <c r="E395" s="101"/>
      <c r="F395" s="63"/>
      <c r="G395" s="5"/>
    </row>
    <row r="396" spans="1:7" s="31" customFormat="1" ht="38.25">
      <c r="A396" s="64">
        <v>943</v>
      </c>
      <c r="B396" s="65" t="s">
        <v>15</v>
      </c>
      <c r="C396" s="4">
        <f t="shared" ref="C396:F396" si="29">SUM(C397:C411)</f>
        <v>99</v>
      </c>
      <c r="D396" s="4">
        <f t="shared" si="29"/>
        <v>0</v>
      </c>
      <c r="E396" s="16">
        <f t="shared" si="29"/>
        <v>66573</v>
      </c>
      <c r="F396" s="16">
        <f t="shared" si="29"/>
        <v>0</v>
      </c>
      <c r="G396" s="65"/>
    </row>
    <row r="397" spans="1:7" s="31" customFormat="1" ht="15.75" hidden="1" customHeight="1">
      <c r="A397" s="9"/>
      <c r="B397" s="22"/>
      <c r="C397" s="21"/>
      <c r="D397" s="21"/>
      <c r="E397" s="86"/>
      <c r="F397" s="63"/>
      <c r="G397" s="22"/>
    </row>
    <row r="398" spans="1:7" s="31" customFormat="1" ht="38.25" hidden="1" customHeight="1">
      <c r="A398" s="9"/>
      <c r="B398" s="22" t="s">
        <v>54</v>
      </c>
      <c r="C398" s="21">
        <v>99</v>
      </c>
      <c r="D398" s="21"/>
      <c r="E398" s="86"/>
      <c r="F398" s="63"/>
      <c r="G398" s="22" t="s">
        <v>55</v>
      </c>
    </row>
    <row r="399" spans="1:7" s="31" customFormat="1" ht="106.5" customHeight="1">
      <c r="A399" s="9"/>
      <c r="B399" s="33"/>
      <c r="C399" s="21"/>
      <c r="D399" s="21"/>
      <c r="E399" s="102">
        <v>66573</v>
      </c>
      <c r="F399" s="63"/>
      <c r="G399" s="22" t="s">
        <v>329</v>
      </c>
    </row>
    <row r="400" spans="1:7" s="31" customFormat="1" ht="15.75" hidden="1" customHeight="1">
      <c r="A400" s="9"/>
      <c r="B400" s="29"/>
      <c r="C400" s="21"/>
      <c r="D400" s="21"/>
      <c r="E400" s="86"/>
      <c r="F400" s="63"/>
      <c r="G400" s="29"/>
    </row>
    <row r="401" spans="1:7" s="31" customFormat="1" ht="38.25" hidden="1" customHeight="1">
      <c r="A401" s="9"/>
      <c r="B401" s="84" t="s">
        <v>129</v>
      </c>
      <c r="C401" s="21"/>
      <c r="D401" s="21"/>
      <c r="E401" s="63"/>
      <c r="F401" s="63"/>
      <c r="G401" s="84" t="s">
        <v>130</v>
      </c>
    </row>
    <row r="402" spans="1:7" s="31" customFormat="1" ht="42" hidden="1" customHeight="1">
      <c r="A402" s="9"/>
      <c r="B402" s="33" t="s">
        <v>131</v>
      </c>
      <c r="C402" s="21"/>
      <c r="D402" s="21"/>
      <c r="E402" s="63"/>
      <c r="F402" s="63"/>
      <c r="G402" s="33" t="s">
        <v>132</v>
      </c>
    </row>
    <row r="403" spans="1:7" s="31" customFormat="1" ht="31.5" hidden="1" customHeight="1">
      <c r="A403" s="9"/>
      <c r="B403" s="33" t="s">
        <v>133</v>
      </c>
      <c r="C403" s="21"/>
      <c r="D403" s="21"/>
      <c r="E403" s="63"/>
      <c r="F403" s="63"/>
      <c r="G403" s="33" t="s">
        <v>53</v>
      </c>
    </row>
    <row r="404" spans="1:7" s="31" customFormat="1" ht="18.75" hidden="1" customHeight="1">
      <c r="A404" s="9"/>
      <c r="B404" s="33"/>
      <c r="C404" s="21"/>
      <c r="D404" s="21"/>
      <c r="E404" s="86"/>
      <c r="F404" s="63"/>
      <c r="G404" s="33"/>
    </row>
    <row r="405" spans="1:7" s="31" customFormat="1" ht="15.75" hidden="1" customHeight="1">
      <c r="A405" s="9"/>
      <c r="B405" s="33"/>
      <c r="C405" s="21"/>
      <c r="D405" s="21"/>
      <c r="E405" s="86"/>
      <c r="F405" s="63"/>
      <c r="G405" s="33"/>
    </row>
    <row r="406" spans="1:7" s="31" customFormat="1" ht="40.5" hidden="1" customHeight="1">
      <c r="A406" s="9"/>
      <c r="B406" s="22"/>
      <c r="C406" s="21"/>
      <c r="D406" s="21"/>
      <c r="E406" s="63"/>
      <c r="F406" s="63"/>
      <c r="G406" s="22"/>
    </row>
    <row r="407" spans="1:7" s="31" customFormat="1" ht="25.5" hidden="1" customHeight="1">
      <c r="A407" s="9"/>
      <c r="B407" s="22"/>
      <c r="C407" s="21"/>
      <c r="D407" s="21"/>
      <c r="E407" s="63"/>
      <c r="F407" s="63"/>
      <c r="G407" s="22" t="s">
        <v>283</v>
      </c>
    </row>
    <row r="408" spans="1:7" s="31" customFormat="1" ht="41.25" hidden="1" customHeight="1">
      <c r="A408" s="9"/>
      <c r="B408" s="33" t="s">
        <v>129</v>
      </c>
      <c r="C408" s="21"/>
      <c r="D408" s="21"/>
      <c r="E408" s="63"/>
      <c r="F408" s="63"/>
      <c r="G408" s="33" t="s">
        <v>137</v>
      </c>
    </row>
    <row r="409" spans="1:7" s="31" customFormat="1" ht="21.75" hidden="1" customHeight="1">
      <c r="A409" s="9"/>
      <c r="B409" s="22"/>
      <c r="C409" s="21"/>
      <c r="D409" s="21"/>
      <c r="E409" s="63"/>
      <c r="F409" s="63"/>
      <c r="G409" s="22" t="s">
        <v>259</v>
      </c>
    </row>
    <row r="410" spans="1:7" s="31" customFormat="1" ht="65.25" hidden="1" customHeight="1">
      <c r="A410" s="9"/>
      <c r="B410" s="33" t="s">
        <v>131</v>
      </c>
      <c r="C410" s="21"/>
      <c r="D410" s="21"/>
      <c r="E410" s="63"/>
      <c r="F410" s="63"/>
      <c r="G410" s="33" t="s">
        <v>178</v>
      </c>
    </row>
    <row r="411" spans="1:7" s="31" customFormat="1" ht="25.5" hidden="1" customHeight="1">
      <c r="A411" s="9"/>
      <c r="B411" s="22"/>
      <c r="C411" s="21"/>
      <c r="D411" s="21"/>
      <c r="E411" s="63"/>
      <c r="F411" s="63"/>
      <c r="G411" s="22" t="s">
        <v>294</v>
      </c>
    </row>
    <row r="412" spans="1:7" s="31" customFormat="1" ht="40.5" customHeight="1">
      <c r="A412" s="64">
        <v>946</v>
      </c>
      <c r="B412" s="66" t="s">
        <v>124</v>
      </c>
      <c r="C412" s="4">
        <f>SUM(C413:C415)</f>
        <v>0</v>
      </c>
      <c r="D412" s="4">
        <f t="shared" ref="D412:F412" si="30">SUM(D413:D415)</f>
        <v>0</v>
      </c>
      <c r="E412" s="16">
        <f t="shared" si="30"/>
        <v>0</v>
      </c>
      <c r="F412" s="16">
        <f t="shared" si="30"/>
        <v>572</v>
      </c>
      <c r="G412" s="66"/>
    </row>
    <row r="413" spans="1:7" s="31" customFormat="1" ht="25.5" hidden="1" customHeight="1">
      <c r="A413" s="9"/>
      <c r="B413" s="22"/>
      <c r="C413" s="21"/>
      <c r="D413" s="21"/>
      <c r="E413" s="63"/>
      <c r="F413" s="63"/>
      <c r="G413" s="22" t="s">
        <v>260</v>
      </c>
    </row>
    <row r="414" spans="1:7" s="31" customFormat="1" ht="30" customHeight="1">
      <c r="A414" s="9"/>
      <c r="B414" s="22"/>
      <c r="C414" s="21"/>
      <c r="D414" s="21"/>
      <c r="E414" s="63"/>
      <c r="F414" s="63">
        <v>572</v>
      </c>
      <c r="G414" s="22" t="s">
        <v>261</v>
      </c>
    </row>
    <row r="415" spans="1:7" s="31" customFormat="1" ht="15.75" hidden="1" customHeight="1">
      <c r="A415" s="9"/>
      <c r="B415" s="22"/>
      <c r="C415" s="21"/>
      <c r="D415" s="21"/>
      <c r="E415" s="63"/>
      <c r="F415" s="63"/>
      <c r="G415" s="22"/>
    </row>
    <row r="416" spans="1:7" s="31" customFormat="1" ht="15" hidden="1" customHeight="1">
      <c r="A416" s="26"/>
      <c r="B416" s="7"/>
      <c r="C416" s="4"/>
      <c r="D416" s="4"/>
      <c r="E416" s="16"/>
      <c r="F416" s="16"/>
      <c r="G416" s="7"/>
    </row>
    <row r="417" spans="1:7" s="31" customFormat="1" ht="15" hidden="1" customHeight="1">
      <c r="A417" s="26"/>
      <c r="B417" s="7"/>
      <c r="C417" s="4"/>
      <c r="D417" s="4"/>
      <c r="E417" s="16"/>
      <c r="F417" s="16"/>
      <c r="G417" s="7"/>
    </row>
    <row r="418" spans="1:7" s="31" customFormat="1" ht="12.75" hidden="1" customHeight="1">
      <c r="A418" s="26"/>
      <c r="B418" s="7"/>
      <c r="C418" s="4"/>
      <c r="D418" s="4"/>
      <c r="E418" s="16"/>
      <c r="F418" s="16"/>
      <c r="G418" s="7"/>
    </row>
    <row r="419" spans="1:7" s="31" customFormat="1" ht="38.25" customHeight="1">
      <c r="A419" s="64">
        <v>948</v>
      </c>
      <c r="B419" s="65" t="s">
        <v>315</v>
      </c>
      <c r="C419" s="4">
        <f>SUM(C420:C432)</f>
        <v>0</v>
      </c>
      <c r="D419" s="4">
        <f t="shared" ref="D419:F419" si="31">SUM(D420:D432)</f>
        <v>0</v>
      </c>
      <c r="E419" s="16">
        <f t="shared" si="31"/>
        <v>7260</v>
      </c>
      <c r="F419" s="16">
        <f t="shared" si="31"/>
        <v>5880</v>
      </c>
      <c r="G419" s="65"/>
    </row>
    <row r="420" spans="1:7" s="31" customFormat="1" ht="38.25">
      <c r="A420" s="9"/>
      <c r="B420" s="22"/>
      <c r="C420" s="21"/>
      <c r="D420" s="21"/>
      <c r="E420" s="86">
        <v>7260</v>
      </c>
      <c r="F420" s="86"/>
      <c r="G420" s="22" t="s">
        <v>327</v>
      </c>
    </row>
    <row r="421" spans="1:7" s="31" customFormat="1" ht="63.75" hidden="1" customHeight="1">
      <c r="A421" s="9"/>
      <c r="B421" s="22"/>
      <c r="C421" s="21"/>
      <c r="D421" s="21"/>
      <c r="E421" s="86"/>
      <c r="F421" s="86"/>
      <c r="G421" s="22" t="s">
        <v>125</v>
      </c>
    </row>
    <row r="422" spans="1:7" s="31" customFormat="1" ht="89.25" hidden="1" customHeight="1">
      <c r="A422" s="9"/>
      <c r="B422" s="22"/>
      <c r="C422" s="21"/>
      <c r="D422" s="21"/>
      <c r="E422" s="86"/>
      <c r="F422" s="86"/>
      <c r="G422" s="22" t="s">
        <v>126</v>
      </c>
    </row>
    <row r="423" spans="1:7" s="31" customFormat="1" ht="51" hidden="1" customHeight="1">
      <c r="A423" s="9"/>
      <c r="B423" s="22"/>
      <c r="C423" s="21"/>
      <c r="D423" s="21"/>
      <c r="E423" s="63"/>
      <c r="F423" s="63"/>
      <c r="G423" s="22" t="s">
        <v>127</v>
      </c>
    </row>
    <row r="424" spans="1:7" s="31" customFormat="1" ht="63.75" hidden="1" customHeight="1">
      <c r="A424" s="9"/>
      <c r="B424" s="22"/>
      <c r="C424" s="21"/>
      <c r="D424" s="21"/>
      <c r="E424" s="63"/>
      <c r="F424" s="63"/>
      <c r="G424" s="22" t="s">
        <v>262</v>
      </c>
    </row>
    <row r="425" spans="1:7" s="31" customFormat="1" ht="25.5">
      <c r="A425" s="9"/>
      <c r="B425" s="22"/>
      <c r="C425" s="21"/>
      <c r="D425" s="21"/>
      <c r="E425" s="63"/>
      <c r="F425" s="63">
        <v>5880</v>
      </c>
      <c r="G425" s="22" t="s">
        <v>263</v>
      </c>
    </row>
    <row r="426" spans="1:7" s="31" customFormat="1" ht="38.25" hidden="1" customHeight="1">
      <c r="A426" s="9"/>
      <c r="B426" s="22"/>
      <c r="C426" s="21"/>
      <c r="D426" s="21"/>
      <c r="E426" s="63"/>
      <c r="F426" s="63"/>
      <c r="G426" s="22" t="s">
        <v>264</v>
      </c>
    </row>
    <row r="427" spans="1:7" s="31" customFormat="1" ht="38.25" hidden="1" customHeight="1">
      <c r="A427" s="9"/>
      <c r="B427" s="22"/>
      <c r="C427" s="21"/>
      <c r="D427" s="21"/>
      <c r="E427" s="63"/>
      <c r="F427" s="63"/>
      <c r="G427" s="22" t="s">
        <v>265</v>
      </c>
    </row>
    <row r="428" spans="1:7" s="31" customFormat="1" ht="25.5" hidden="1" customHeight="1">
      <c r="A428" s="9"/>
      <c r="B428" s="22"/>
      <c r="C428" s="21"/>
      <c r="D428" s="21"/>
      <c r="E428" s="63"/>
      <c r="F428" s="63"/>
      <c r="G428" s="22" t="s">
        <v>266</v>
      </c>
    </row>
    <row r="429" spans="1:7" s="31" customFormat="1" ht="25.5" hidden="1" customHeight="1">
      <c r="A429" s="9"/>
      <c r="B429" s="22"/>
      <c r="C429" s="21"/>
      <c r="D429" s="21"/>
      <c r="E429" s="63"/>
      <c r="F429" s="63"/>
      <c r="G429" s="22" t="s">
        <v>267</v>
      </c>
    </row>
    <row r="430" spans="1:7" s="31" customFormat="1" ht="38.25" hidden="1" customHeight="1">
      <c r="A430" s="9"/>
      <c r="B430" s="22"/>
      <c r="C430" s="21"/>
      <c r="D430" s="21"/>
      <c r="E430" s="63"/>
      <c r="F430" s="63"/>
      <c r="G430" s="22" t="s">
        <v>200</v>
      </c>
    </row>
    <row r="431" spans="1:7" s="31" customFormat="1" ht="38.25" hidden="1" customHeight="1">
      <c r="A431" s="9"/>
      <c r="B431" s="22"/>
      <c r="C431" s="21"/>
      <c r="D431" s="21"/>
      <c r="E431" s="63"/>
      <c r="F431" s="63"/>
      <c r="G431" s="22" t="s">
        <v>156</v>
      </c>
    </row>
    <row r="432" spans="1:7" s="31" customFormat="1" ht="38.25" hidden="1" customHeight="1">
      <c r="A432" s="9"/>
      <c r="B432" s="22"/>
      <c r="C432" s="21"/>
      <c r="D432" s="21"/>
      <c r="E432" s="63"/>
      <c r="F432" s="63"/>
      <c r="G432" s="22" t="s">
        <v>302</v>
      </c>
    </row>
    <row r="433" spans="1:7" s="31" customFormat="1" ht="15.75" hidden="1" customHeight="1">
      <c r="A433" s="9"/>
      <c r="B433" s="22"/>
      <c r="C433" s="21"/>
      <c r="D433" s="21"/>
      <c r="E433" s="63"/>
      <c r="F433" s="63"/>
      <c r="G433" s="22"/>
    </row>
    <row r="434" spans="1:7" s="31" customFormat="1" ht="83.25" hidden="1" customHeight="1">
      <c r="A434" s="64">
        <v>949</v>
      </c>
      <c r="B434" s="65" t="s">
        <v>29</v>
      </c>
      <c r="C434" s="4">
        <f t="shared" ref="C434:F434" si="32">SUM(C435:C438)</f>
        <v>0</v>
      </c>
      <c r="D434" s="4">
        <f t="shared" si="32"/>
        <v>0</v>
      </c>
      <c r="E434" s="16">
        <f t="shared" si="32"/>
        <v>0</v>
      </c>
      <c r="F434" s="16">
        <f t="shared" si="32"/>
        <v>0</v>
      </c>
      <c r="G434" s="65"/>
    </row>
    <row r="435" spans="1:7" s="31" customFormat="1" ht="38.25" hidden="1" customHeight="1">
      <c r="A435" s="9"/>
      <c r="B435" s="22"/>
      <c r="C435" s="21"/>
      <c r="D435" s="21"/>
      <c r="E435" s="63"/>
      <c r="F435" s="63"/>
      <c r="G435" s="22" t="s">
        <v>268</v>
      </c>
    </row>
    <row r="436" spans="1:7" s="31" customFormat="1" ht="48" hidden="1" customHeight="1">
      <c r="A436" s="9"/>
      <c r="B436" s="22"/>
      <c r="C436" s="21"/>
      <c r="D436" s="21"/>
      <c r="E436" s="63"/>
      <c r="F436" s="63"/>
      <c r="G436" s="22" t="s">
        <v>156</v>
      </c>
    </row>
    <row r="437" spans="1:7" s="31" customFormat="1" ht="27.75" hidden="1" customHeight="1">
      <c r="A437" s="9"/>
      <c r="B437" s="22"/>
      <c r="C437" s="21"/>
      <c r="D437" s="21"/>
      <c r="E437" s="63"/>
      <c r="F437" s="63"/>
      <c r="G437" s="22" t="s">
        <v>180</v>
      </c>
    </row>
    <row r="438" spans="1:7" s="31" customFormat="1" ht="17.25" hidden="1" customHeight="1">
      <c r="A438" s="9"/>
      <c r="B438" s="22"/>
      <c r="C438" s="21"/>
      <c r="D438" s="21"/>
      <c r="E438" s="63"/>
      <c r="F438" s="63"/>
      <c r="G438" s="22" t="s">
        <v>269</v>
      </c>
    </row>
    <row r="439" spans="1:7" s="31" customFormat="1" ht="29.25" hidden="1" customHeight="1">
      <c r="A439" s="26">
        <v>950</v>
      </c>
      <c r="B439" s="66" t="s">
        <v>295</v>
      </c>
      <c r="C439" s="4"/>
      <c r="D439" s="4"/>
      <c r="E439" s="16"/>
      <c r="F439" s="16"/>
      <c r="G439" s="66" t="e">
        <f>#REF!-#REF!</f>
        <v>#REF!</v>
      </c>
    </row>
    <row r="440" spans="1:7" ht="57" hidden="1" customHeight="1">
      <c r="A440" s="26"/>
      <c r="B440" s="7"/>
      <c r="C440" s="19"/>
      <c r="D440" s="19"/>
      <c r="E440" s="16"/>
      <c r="F440" s="16"/>
      <c r="G440" s="7" t="s">
        <v>299</v>
      </c>
    </row>
    <row r="441" spans="1:7" ht="28.5" customHeight="1">
      <c r="A441" s="4"/>
      <c r="B441" s="23" t="s">
        <v>361</v>
      </c>
      <c r="C441" s="16">
        <f>C7+C33+C54+C88+C94+C111+C133+C152+C191+C206+C209+C218+C223+C228+C234+C261+C268+C289+C324+C338+C343+C349+C355+C365+C370+C378+C383+C390+C396+C412+C419+C434+C439</f>
        <v>419078.52999999997</v>
      </c>
      <c r="D441" s="16">
        <f t="shared" ref="D441:F441" si="33">D7+D33+D54+D88+D94+D111+D133+D152+D191+D206+D209+D218+D223+D228+D234+D261+D268+D289+D324+D338+D343+D349+D355+D365+D370+D378+D383+D390+D396+D412+D419+D434+D439</f>
        <v>45215.3</v>
      </c>
      <c r="E441" s="16">
        <f t="shared" si="33"/>
        <v>1563869.6830600002</v>
      </c>
      <c r="F441" s="16">
        <f t="shared" si="33"/>
        <v>262873.37</v>
      </c>
      <c r="G441" s="23"/>
    </row>
    <row r="442" spans="1:7" ht="28.5" hidden="1" customHeight="1">
      <c r="A442" s="125"/>
      <c r="B442" s="126"/>
      <c r="C442" s="16"/>
      <c r="D442" s="16"/>
      <c r="E442" s="16"/>
      <c r="F442" s="16"/>
      <c r="G442" s="85"/>
    </row>
    <row r="443" spans="1:7" ht="16.5" hidden="1" customHeight="1">
      <c r="A443" s="125"/>
      <c r="B443" s="126"/>
      <c r="C443" s="16"/>
      <c r="D443" s="16"/>
      <c r="E443" s="16"/>
      <c r="F443" s="16"/>
      <c r="G443" s="82"/>
    </row>
    <row r="444" spans="1:7" ht="18.75" hidden="1" customHeight="1">
      <c r="A444" s="125"/>
      <c r="B444" s="126"/>
      <c r="C444" s="16"/>
      <c r="D444" s="16"/>
      <c r="E444" s="16"/>
      <c r="F444" s="16"/>
      <c r="G444" s="82"/>
    </row>
    <row r="445" spans="1:7" ht="17.25" hidden="1" customHeight="1">
      <c r="A445" s="125"/>
      <c r="B445" s="126"/>
      <c r="C445" s="16"/>
      <c r="D445" s="16"/>
      <c r="E445" s="16"/>
      <c r="F445" s="16"/>
      <c r="G445" s="82"/>
    </row>
    <row r="446" spans="1:7" ht="17.25" hidden="1" customHeight="1">
      <c r="A446" s="119"/>
      <c r="B446" s="120"/>
      <c r="C446" s="16"/>
      <c r="D446" s="16"/>
      <c r="E446" s="16"/>
      <c r="F446" s="16"/>
      <c r="G446" s="82"/>
    </row>
    <row r="447" spans="1:7" ht="18" hidden="1">
      <c r="A447" s="17"/>
      <c r="B447" s="2"/>
      <c r="C447" s="57"/>
      <c r="D447" s="57"/>
      <c r="E447" s="57"/>
      <c r="F447" s="57"/>
      <c r="G447" s="82"/>
    </row>
    <row r="448" spans="1:7" ht="18" hidden="1">
      <c r="G448" s="82"/>
    </row>
    <row r="449" spans="1:7" ht="18" hidden="1">
      <c r="C449" s="18"/>
      <c r="D449" s="18"/>
      <c r="G449" s="82"/>
    </row>
    <row r="450" spans="1:7" ht="18" hidden="1">
      <c r="C450" s="18"/>
      <c r="G450" s="82"/>
    </row>
    <row r="451" spans="1:7" ht="18" hidden="1">
      <c r="A451" s="13"/>
      <c r="E451" s="48"/>
      <c r="G451" s="82"/>
    </row>
    <row r="452" spans="1:7" ht="18" hidden="1">
      <c r="G452" s="82"/>
    </row>
    <row r="453" spans="1:7" ht="18" hidden="1">
      <c r="G453" s="82"/>
    </row>
    <row r="454" spans="1:7" ht="18" hidden="1">
      <c r="E454" s="18"/>
      <c r="F454" s="18"/>
      <c r="G454" s="82"/>
    </row>
    <row r="455" spans="1:7" ht="18" hidden="1">
      <c r="G455" s="82"/>
    </row>
    <row r="456" spans="1:7" ht="18" hidden="1">
      <c r="G456" s="82"/>
    </row>
    <row r="457" spans="1:7" ht="18" hidden="1">
      <c r="C457" s="18"/>
      <c r="D457" s="18"/>
      <c r="E457" s="18"/>
      <c r="F457" s="18"/>
      <c r="G457" s="82"/>
    </row>
    <row r="458" spans="1:7" ht="18" hidden="1">
      <c r="G458" s="82"/>
    </row>
    <row r="459" spans="1:7" ht="18" hidden="1">
      <c r="G459" s="82"/>
    </row>
    <row r="460" spans="1:7" ht="18" hidden="1">
      <c r="C460" s="18"/>
      <c r="D460" s="18"/>
      <c r="E460" s="18"/>
      <c r="F460" s="18"/>
      <c r="G460" s="82"/>
    </row>
    <row r="461" spans="1:7" ht="18" hidden="1">
      <c r="G461" s="82"/>
    </row>
    <row r="462" spans="1:7" ht="18" hidden="1">
      <c r="C462" s="18"/>
      <c r="D462" s="18"/>
      <c r="E462" s="18"/>
      <c r="F462" s="18"/>
      <c r="G462" s="82"/>
    </row>
    <row r="463" spans="1:7" ht="26.25" hidden="1" customHeight="1">
      <c r="A463" s="119"/>
      <c r="B463" s="120"/>
      <c r="C463" s="16"/>
      <c r="D463" s="16"/>
      <c r="E463" s="16"/>
      <c r="F463" s="16"/>
      <c r="G463" s="82"/>
    </row>
    <row r="464" spans="1:7" ht="26.25" hidden="1" customHeight="1">
      <c r="A464" s="119"/>
      <c r="B464" s="120"/>
      <c r="C464" s="16"/>
      <c r="D464" s="16"/>
      <c r="E464" s="16"/>
      <c r="F464" s="16"/>
      <c r="G464" s="82"/>
    </row>
    <row r="465" spans="3:6" ht="23.25" hidden="1" customHeight="1">
      <c r="C465" s="18"/>
      <c r="D465" s="18"/>
      <c r="E465" s="18"/>
      <c r="F465" s="18"/>
    </row>
    <row r="466" spans="3:6" ht="27.75" hidden="1" customHeight="1">
      <c r="C466" s="83"/>
      <c r="D466" s="83"/>
      <c r="E466" s="83"/>
      <c r="F466" s="83"/>
    </row>
    <row r="472" spans="3:6">
      <c r="C472" s="18"/>
      <c r="D472" s="18"/>
      <c r="E472" s="18"/>
      <c r="F472" s="18"/>
    </row>
  </sheetData>
  <mergeCells count="19">
    <mergeCell ref="A464:B464"/>
    <mergeCell ref="A446:B446"/>
    <mergeCell ref="A442:B442"/>
    <mergeCell ref="A444:B444"/>
    <mergeCell ref="A445:B445"/>
    <mergeCell ref="A443:B443"/>
    <mergeCell ref="G297:G298"/>
    <mergeCell ref="G301:G302"/>
    <mergeCell ref="G372:G374"/>
    <mergeCell ref="A4:G4"/>
    <mergeCell ref="A463:B463"/>
    <mergeCell ref="B372:B374"/>
    <mergeCell ref="B138:B139"/>
    <mergeCell ref="B301:B302"/>
    <mergeCell ref="B168:B169"/>
    <mergeCell ref="B297:B298"/>
    <mergeCell ref="G138:G139"/>
    <mergeCell ref="G168:G169"/>
    <mergeCell ref="G325:G327"/>
  </mergeCells>
  <phoneticPr fontId="0" type="noConversion"/>
  <printOptions horizontalCentered="1"/>
  <pageMargins left="0.39370078740157483" right="0.15748031496062992" top="0.35433070866141736" bottom="0.27559055118110237" header="0.15748031496062992" footer="0.27559055118110237"/>
  <pageSetup paperSize="9" scale="75" orientation="portrait" r:id="rId1"/>
  <headerFooter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 ЯО</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Полякова Ирина Григорьевна</dc:creator>
  <cp:lastModifiedBy>nikitina</cp:lastModifiedBy>
  <cp:lastPrinted>2012-09-13T12:20:31Z</cp:lastPrinted>
  <dcterms:created xsi:type="dcterms:W3CDTF">2009-11-20T12:52:24Z</dcterms:created>
  <dcterms:modified xsi:type="dcterms:W3CDTF">2012-09-13T12:24:13Z</dcterms:modified>
</cp:coreProperties>
</file>