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3725" yWindow="45" windowWidth="14430" windowHeight="12795"/>
  </bookViews>
  <sheets>
    <sheet name="Лист1" sheetId="1" r:id="rId1"/>
  </sheets>
  <definedNames>
    <definedName name="_xlnm.Print_Titles" localSheetId="0">Лист1!$7:$7</definedName>
    <definedName name="_xlnm.Print_Area" localSheetId="0">Лист1!$B$1:$H$114</definedName>
  </definedNames>
  <calcPr calcId="145621"/>
</workbook>
</file>

<file path=xl/calcChain.xml><?xml version="1.0" encoding="utf-8"?>
<calcChain xmlns="http://schemas.openxmlformats.org/spreadsheetml/2006/main">
  <c r="G98" i="1" l="1"/>
  <c r="G78" i="1"/>
  <c r="G52" i="1"/>
  <c r="H104" i="1" l="1"/>
  <c r="H105" i="1"/>
  <c r="H106" i="1"/>
  <c r="H96" i="1"/>
  <c r="H70" i="1"/>
  <c r="H71" i="1"/>
  <c r="H55" i="1"/>
  <c r="H74" i="1" l="1"/>
  <c r="H75" i="1"/>
  <c r="H76" i="1"/>
  <c r="H66" i="1"/>
  <c r="H67" i="1"/>
  <c r="H68" i="1"/>
  <c r="H63" i="1"/>
  <c r="H64" i="1"/>
  <c r="H58" i="1" l="1"/>
  <c r="H59" i="1"/>
  <c r="G27" i="1" l="1"/>
  <c r="H113" i="1"/>
  <c r="H112" i="1" s="1"/>
  <c r="H111" i="1" s="1"/>
  <c r="G9" i="1"/>
  <c r="G12" i="1"/>
  <c r="G14" i="1"/>
  <c r="G16" i="1"/>
  <c r="G20" i="1"/>
  <c r="G22" i="1"/>
  <c r="G32" i="1"/>
  <c r="G24" i="1"/>
  <c r="G34" i="1"/>
  <c r="G38" i="1"/>
  <c r="G41" i="1"/>
  <c r="G43" i="1"/>
  <c r="H43" i="1" s="1"/>
  <c r="G46" i="1"/>
  <c r="G50" i="1"/>
  <c r="G112" i="1"/>
  <c r="G111" i="1" s="1"/>
  <c r="E52" i="1"/>
  <c r="E98" i="1"/>
  <c r="E78" i="1"/>
  <c r="F92" i="1"/>
  <c r="H92" i="1" s="1"/>
  <c r="F73" i="1"/>
  <c r="H73" i="1" s="1"/>
  <c r="F77" i="1"/>
  <c r="H77" i="1" s="1"/>
  <c r="F65" i="1"/>
  <c r="H65" i="1" s="1"/>
  <c r="F53" i="1"/>
  <c r="H53" i="1" s="1"/>
  <c r="E50" i="1"/>
  <c r="F51" i="1"/>
  <c r="H51" i="1" s="1"/>
  <c r="H50" i="1" s="1"/>
  <c r="F90" i="1"/>
  <c r="H90" i="1" s="1"/>
  <c r="F103" i="1"/>
  <c r="H103" i="1" s="1"/>
  <c r="F83" i="1"/>
  <c r="H83" i="1" s="1"/>
  <c r="F72" i="1"/>
  <c r="H72" i="1" s="1"/>
  <c r="F69" i="1"/>
  <c r="H69" i="1" s="1"/>
  <c r="F54" i="1"/>
  <c r="H54" i="1" s="1"/>
  <c r="F113" i="1"/>
  <c r="E112" i="1"/>
  <c r="E111" i="1"/>
  <c r="F100" i="1"/>
  <c r="H100" i="1" s="1"/>
  <c r="F101" i="1"/>
  <c r="H101" i="1" s="1"/>
  <c r="F102" i="1"/>
  <c r="H102" i="1" s="1"/>
  <c r="F107" i="1"/>
  <c r="H107" i="1" s="1"/>
  <c r="F108" i="1"/>
  <c r="H108" i="1" s="1"/>
  <c r="F109" i="1"/>
  <c r="H109" i="1" s="1"/>
  <c r="F110" i="1"/>
  <c r="H110" i="1" s="1"/>
  <c r="F99" i="1"/>
  <c r="F98" i="1" s="1"/>
  <c r="F80" i="1"/>
  <c r="H80" i="1" s="1"/>
  <c r="F81" i="1"/>
  <c r="H81" i="1" s="1"/>
  <c r="F82" i="1"/>
  <c r="H82" i="1" s="1"/>
  <c r="F84" i="1"/>
  <c r="H84" i="1" s="1"/>
  <c r="F85" i="1"/>
  <c r="H85" i="1" s="1"/>
  <c r="F86" i="1"/>
  <c r="H86" i="1" s="1"/>
  <c r="F87" i="1"/>
  <c r="H87" i="1" s="1"/>
  <c r="F88" i="1"/>
  <c r="H88" i="1" s="1"/>
  <c r="F89" i="1"/>
  <c r="H89" i="1" s="1"/>
  <c r="F91" i="1"/>
  <c r="H91" i="1" s="1"/>
  <c r="F93" i="1"/>
  <c r="H93" i="1" s="1"/>
  <c r="F95" i="1"/>
  <c r="H95" i="1" s="1"/>
  <c r="F97" i="1"/>
  <c r="H97" i="1" s="1"/>
  <c r="F79" i="1"/>
  <c r="H79" i="1" s="1"/>
  <c r="E49" i="1"/>
  <c r="F57" i="1"/>
  <c r="H57" i="1" s="1"/>
  <c r="F60" i="1"/>
  <c r="H60" i="1" s="1"/>
  <c r="F61" i="1"/>
  <c r="H61" i="1" s="1"/>
  <c r="F62" i="1"/>
  <c r="H62" i="1" s="1"/>
  <c r="F56" i="1"/>
  <c r="H56" i="1" s="1"/>
  <c r="F47" i="1"/>
  <c r="H47" i="1" s="1"/>
  <c r="H46" i="1" s="1"/>
  <c r="E46" i="1"/>
  <c r="F45" i="1"/>
  <c r="H45" i="1" s="1"/>
  <c r="F44" i="1"/>
  <c r="H44" i="1" s="1"/>
  <c r="E43" i="1"/>
  <c r="F42" i="1"/>
  <c r="H42" i="1" s="1"/>
  <c r="H41" i="1" s="1"/>
  <c r="E41" i="1"/>
  <c r="F40" i="1"/>
  <c r="H40" i="1" s="1"/>
  <c r="F39" i="1"/>
  <c r="H39" i="1" s="1"/>
  <c r="H38" i="1" s="1"/>
  <c r="E38" i="1"/>
  <c r="F36" i="1"/>
  <c r="H36" i="1" s="1"/>
  <c r="F37" i="1"/>
  <c r="H37" i="1" s="1"/>
  <c r="F35" i="1"/>
  <c r="H35" i="1" s="1"/>
  <c r="E34" i="1"/>
  <c r="F33" i="1"/>
  <c r="H33" i="1" s="1"/>
  <c r="H32" i="1" s="1"/>
  <c r="E32" i="1"/>
  <c r="F31" i="1"/>
  <c r="H31" i="1" s="1"/>
  <c r="F29" i="1"/>
  <c r="H29" i="1" s="1"/>
  <c r="F30" i="1"/>
  <c r="H30" i="1" s="1"/>
  <c r="F28" i="1"/>
  <c r="H28" i="1" s="1"/>
  <c r="E27" i="1"/>
  <c r="F26" i="1"/>
  <c r="H26" i="1" s="1"/>
  <c r="F25" i="1"/>
  <c r="H25" i="1" s="1"/>
  <c r="E24" i="1"/>
  <c r="F23" i="1"/>
  <c r="H23" i="1" s="1"/>
  <c r="H22" i="1" s="1"/>
  <c r="E22" i="1"/>
  <c r="E48" i="1"/>
  <c r="F21" i="1"/>
  <c r="H21" i="1" s="1"/>
  <c r="H20" i="1" s="1"/>
  <c r="F20" i="1"/>
  <c r="E20" i="1"/>
  <c r="F19" i="1"/>
  <c r="H19" i="1" s="1"/>
  <c r="F18" i="1"/>
  <c r="H18" i="1" s="1"/>
  <c r="F17" i="1"/>
  <c r="F16" i="1" s="1"/>
  <c r="E16" i="1"/>
  <c r="F15" i="1"/>
  <c r="F14" i="1" s="1"/>
  <c r="E14" i="1"/>
  <c r="F13" i="1"/>
  <c r="H13" i="1" s="1"/>
  <c r="H12" i="1" s="1"/>
  <c r="E12" i="1"/>
  <c r="F11" i="1"/>
  <c r="H11" i="1" s="1"/>
  <c r="F10" i="1"/>
  <c r="H10" i="1" s="1"/>
  <c r="E9" i="1"/>
  <c r="F112" i="1"/>
  <c r="F111" i="1"/>
  <c r="F50" i="1"/>
  <c r="F46" i="1"/>
  <c r="F41" i="1"/>
  <c r="F38" i="1"/>
  <c r="F34" i="1"/>
  <c r="F22" i="1"/>
  <c r="D50" i="1"/>
  <c r="D94" i="1"/>
  <c r="D78" i="1" s="1"/>
  <c r="D49" i="1" s="1"/>
  <c r="D48" i="1" s="1"/>
  <c r="D46" i="1"/>
  <c r="D43" i="1"/>
  <c r="D41" i="1"/>
  <c r="D38" i="1"/>
  <c r="D34" i="1"/>
  <c r="D32" i="1"/>
  <c r="D27" i="1"/>
  <c r="D24" i="1"/>
  <c r="D22" i="1"/>
  <c r="D20" i="1"/>
  <c r="D16" i="1"/>
  <c r="D14" i="1"/>
  <c r="D12" i="1"/>
  <c r="D9" i="1"/>
  <c r="D112" i="1"/>
  <c r="D111" i="1" s="1"/>
  <c r="D98" i="1"/>
  <c r="D52" i="1"/>
  <c r="G8" i="1" l="1"/>
  <c r="E8" i="1"/>
  <c r="E114" i="1" s="1"/>
  <c r="D8" i="1"/>
  <c r="D114" i="1" s="1"/>
  <c r="G49" i="1"/>
  <c r="G48" i="1" s="1"/>
  <c r="G114" i="1" s="1"/>
  <c r="H9" i="1"/>
  <c r="H27" i="1"/>
  <c r="H24" i="1" s="1"/>
  <c r="H34" i="1"/>
  <c r="H52" i="1"/>
  <c r="F9" i="1"/>
  <c r="F12" i="1"/>
  <c r="F27" i="1"/>
  <c r="F52" i="1"/>
  <c r="H99" i="1"/>
  <c r="H98" i="1" s="1"/>
  <c r="H15" i="1"/>
  <c r="H14" i="1" s="1"/>
  <c r="F94" i="1"/>
  <c r="H94" i="1" s="1"/>
  <c r="H78" i="1" s="1"/>
  <c r="F24" i="1"/>
  <c r="H17" i="1"/>
  <c r="H16" i="1" s="1"/>
  <c r="F32" i="1"/>
  <c r="F78" i="1"/>
  <c r="H49" i="1" l="1"/>
  <c r="H48" i="1" s="1"/>
  <c r="F49" i="1"/>
  <c r="F48" i="1" s="1"/>
  <c r="H8" i="1"/>
  <c r="F8" i="1"/>
  <c r="F114" i="1" s="1"/>
  <c r="H114" i="1" l="1"/>
</calcChain>
</file>

<file path=xl/sharedStrings.xml><?xml version="1.0" encoding="utf-8"?>
<sst xmlns="http://schemas.openxmlformats.org/spreadsheetml/2006/main" count="224" uniqueCount="222">
  <si>
    <t>Код бюджетной классификации РФ</t>
  </si>
  <si>
    <t>Наименование доходов</t>
  </si>
  <si>
    <t>000 1 00 00000 00 0000 000</t>
  </si>
  <si>
    <t>Налоговые и неналоговые доходы</t>
  </si>
  <si>
    <t>Налоги на прибыль, доходы</t>
  </si>
  <si>
    <t>Налог на прибыль организаций</t>
  </si>
  <si>
    <t>Налог на доходы физических лиц</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</si>
  <si>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</si>
  <si>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</si>
  <si>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</si>
  <si>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</si>
  <si>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Налоги на совокупный доход</t>
  </si>
  <si>
    <t>Налог, взимаемый в связи с применением упрощенной системы налогообложения</t>
  </si>
  <si>
    <t>Налоги на имущество</t>
  </si>
  <si>
    <t>Налог на имущество организаций</t>
  </si>
  <si>
    <t>Транспортный налог</t>
  </si>
  <si>
    <t>Налоги, сборы и регулярные платежи за пользование природными ресурсами</t>
  </si>
  <si>
    <t>Сбор за пользование объектами животного мира</t>
  </si>
  <si>
    <t>000 1 08 00000 00 0000 000</t>
  </si>
  <si>
    <t>Государственная пошлина</t>
  </si>
  <si>
    <t>000 1 08 07000 01 0000 110</t>
  </si>
  <si>
    <t>Государственная пошлина за государственную регистрацию, а также за совершение прочих юридически значимых действий</t>
  </si>
  <si>
    <t>000 1 11 00000 00 0000 000</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</si>
  <si>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</si>
  <si>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</si>
  <si>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</si>
  <si>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000 1 11 05000 00 0000 120</t>
  </si>
  <si>
    <t>000 1 11 07000 00 0000 120</t>
  </si>
  <si>
    <t>Платежи от государственных и муниципальных унитарных предприятий</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</si>
  <si>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</si>
  <si>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</si>
  <si>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</si>
  <si>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</si>
  <si>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</si>
  <si>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</si>
  <si>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</si>
  <si>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</si>
  <si>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</si>
  <si>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000 1 14 02000 00 0000 000</t>
  </si>
  <si>
    <t>000 1 16 00000 00 0000 000</t>
  </si>
  <si>
    <t>Штрафы, санкции, возмещение ущерба</t>
  </si>
  <si>
    <t>000 1 16 90020 02 0000 140</t>
  </si>
  <si>
    <t>Прочие поступления от денежных взысканий (штрафов) и иных сумм в возмещение ущерба, зачисляемые в бюджеты субъектов Российской Федерации</t>
  </si>
  <si>
    <t>000 1 17 00000 00 0000 000</t>
  </si>
  <si>
    <t>Прочие неналоговые доходы</t>
  </si>
  <si>
    <t>000 1 17 05020 02 0000 180</t>
  </si>
  <si>
    <t>Прочие неналоговые доходы бюджетов субъектов Российской Федерации</t>
  </si>
  <si>
    <t>000 1 12 04000 00 0000 120</t>
  </si>
  <si>
    <t>000 1 12 01000 01 0000 120</t>
  </si>
  <si>
    <t>000 1 11 07012 02 0000 120</t>
  </si>
  <si>
    <t>000 1 11 05032 02 0000 120</t>
  </si>
  <si>
    <t>000 1 11 05022 02 0000 120</t>
  </si>
  <si>
    <t>000 1 11 03020 02 0000 120</t>
  </si>
  <si>
    <t>000 1 11 01020 02 0000 120</t>
  </si>
  <si>
    <t>000 1 06 00000 00 0000 000</t>
  </si>
  <si>
    <t>000 1 06 02000 02 0000 110</t>
  </si>
  <si>
    <t>000 1 06 04000 02 0000 110</t>
  </si>
  <si>
    <t>000 1 07 00000 00 0000 000</t>
  </si>
  <si>
    <t>000 1 07 04010 01 0000 110</t>
  </si>
  <si>
    <t xml:space="preserve">000 1 05 00000 00 0000 000 </t>
  </si>
  <si>
    <t>000 1 05 01000 00 0000 110</t>
  </si>
  <si>
    <t>000 1 01 02000 01 0000 110</t>
  </si>
  <si>
    <t xml:space="preserve">000 1 01 00000 00 0000 000 </t>
  </si>
  <si>
    <t xml:space="preserve">000 1 01 01000 00 0000 110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</si>
  <si>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</si>
  <si>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</si>
  <si>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</si>
  <si>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оказания платных услуг (работ) и компенсации затрат государства</t>
  </si>
  <si>
    <t>000 1 12 02000 00 0000 120</t>
  </si>
  <si>
    <t>000 1 06 05000 02 0000 110</t>
  </si>
  <si>
    <t>Налог на игорный бизнес</t>
  </si>
  <si>
    <t xml:space="preserve">000 1 16 30020 01 0000 140 </t>
  </si>
  <si>
    <t>Денежные взыскания (штрафы) за нарушение законодательства Российской Федерации о безопасности дорожного движения</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</si>
  <si>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</si>
  <si>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</si>
  <si>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</si>
  <si>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</si>
  <si>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000 2 02 01000 00 0000 151</t>
  </si>
  <si>
    <t>Дотации бюджетам субъектов Российской Федерации и муниципальных образований</t>
  </si>
  <si>
    <t>000 2 02 02000 00 0000 151</t>
  </si>
  <si>
    <t>000 2 02 03000 00 0000 151</t>
  </si>
  <si>
    <t>Субвенции бюджетам субъектов Российской Федерации и муниципальных образований</t>
  </si>
  <si>
    <t>000 2 02 03001 02 0000 151</t>
  </si>
  <si>
    <t>Субвенции бюджетам субъектов Российской Федерации на оплату жилищно-коммунальных услуг отдельным категориям граждан</t>
  </si>
  <si>
    <t>000 2 02 03004 02 0000 151</t>
  </si>
  <si>
    <t>000 2 02 03011 02 0000 151</t>
  </si>
  <si>
    <t>000 2 02 03015 02 0000 151</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</si>
  <si>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</si>
  <si>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000 2 02 03018 02 0000 151</t>
  </si>
  <si>
    <t>Субвенции бюджетам субъектов Российской Федерации на осуществление отдельных полномочий в области лесных отношений</t>
  </si>
  <si>
    <t>000 2 02 03019 02 0000 151</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</si>
  <si>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</si>
  <si>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</si>
  <si>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000 2 02 03025 02 0000 151</t>
  </si>
  <si>
    <t>000 2 02 03053 02 0000 151</t>
  </si>
  <si>
    <t>000 2 02 03070 02 0000 151</t>
  </si>
  <si>
    <t>000 2 02 04000 00 0000 151</t>
  </si>
  <si>
    <t>Иные межбюджетные трансферты</t>
  </si>
  <si>
    <t>Межбюджетные трансферты, передаваемые бюджетам субъектов Российской Федерации на содержание депутатов Государственной Думы и их помощников</t>
  </si>
  <si>
    <t>Межбюджетные трансферты, передаваемые бюджетам субъектов Российской Федерации на содержание членов Совета Федерации и их помощников</t>
  </si>
  <si>
    <t xml:space="preserve"> к Закону Ярославской области</t>
  </si>
  <si>
    <t>000 2 03 02000 02 0000 180</t>
  </si>
  <si>
    <t xml:space="preserve">Безвозмездные поступления от государственных (муниципальных) организаций в бюджеты субъектов  Российской Федерации  
</t>
  </si>
  <si>
    <t>000 2 02 03998 02 0000 151</t>
  </si>
  <si>
    <t xml:space="preserve">000 2 02 02173 02 0000 151
</t>
  </si>
  <si>
    <t>000 2 02 04017 02 0000 151</t>
  </si>
  <si>
    <t>000 2 02 04055 02 0000 151</t>
  </si>
  <si>
    <t>Межбюджетные трансферты, передаваемые бюджетам субъектов Российской Федерации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t>
  </si>
  <si>
    <t>000 1 13 01000 00 0000 130</t>
  </si>
  <si>
    <t>Доходы от оказания платных услуг (работ)</t>
  </si>
  <si>
    <t>000 1 13 02000 00 0000 130</t>
  </si>
  <si>
    <t>Доходы от компенсации затрат государства</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</si>
  <si>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</si>
  <si>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Итого</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</si>
  <si>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</si>
  <si>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 xml:space="preserve">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
</t>
  </si>
  <si>
    <t xml:space="preserve">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t>
  </si>
  <si>
    <t>000 2 02 04001 02 0000 151</t>
  </si>
  <si>
    <t>000 2 02 04002 02 0000 151</t>
  </si>
  <si>
    <t>000 2 02 03020 02 0000 151</t>
  </si>
  <si>
    <t>000 2 02 02184 02 0000 151</t>
  </si>
  <si>
    <t>000 2 02 02185 02 0000 151</t>
  </si>
  <si>
    <r>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r>
    <r>
      <rPr>
        <sz val="14"/>
        <rFont val="Arial"/>
        <family val="2"/>
        <charset val="204"/>
      </rPr>
      <t xml:space="preserve">  </t>
    </r>
  </si>
  <si>
    <r>
      <t>Субсидии бюджетам субъектов Российской Федерации на поддержку племенного животноводства</t>
    </r>
    <r>
      <rPr>
        <sz val="14"/>
        <rFont val="Arial"/>
        <family val="2"/>
        <charset val="204"/>
      </rPr>
      <t xml:space="preserve">  </t>
    </r>
  </si>
  <si>
    <t>000 2 02 03122 02 0000 151</t>
  </si>
  <si>
    <t xml:space="preserve">Единая субвенция бюджетам субъектов Российской Федерации </t>
  </si>
  <si>
    <t xml:space="preserve">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</si>
  <si>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Субсидии бюджетам бюджетной системы  Российской Федерации (межбюджетные субсидии)</t>
  </si>
  <si>
    <t>000 2 02 02174 02 0000 151</t>
  </si>
  <si>
    <t>Субсидии бюджетам субъектов Российской Федерации на возмещение части затрат на приобретение элитных семян</t>
  </si>
  <si>
    <t>000 2 02 02186 02 0000 151</t>
  </si>
  <si>
    <t>Субсидии бюджетам субъектов Российской Федерации на 1 килограмм реализованного и (или) отгруженного на собственную переработку молока</t>
  </si>
  <si>
    <t>000 2 02 04062 02 0000 151</t>
  </si>
  <si>
    <t>Межбюджетные трансферты, передаваемые бюджетам субъектов Российской Федерации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</si>
  <si>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000 2 02 04064 02 0000 151</t>
  </si>
  <si>
    <t>Межбюджетные трансферты,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t>
  </si>
  <si>
    <t>000 2 02 04066 02 0000 151</t>
  </si>
  <si>
    <t>Межбюджетные трансферты, передаваемые бюджетам субъектов Российской Федерации на реализацию мероприятий по профилактике ВИЧ-инфекции и гепатитов В и С</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</si>
  <si>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</si>
  <si>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000 2 03 00000 00 0000 000</t>
  </si>
  <si>
    <t>Безвозмездные поступления от государственных (муниципальных) организаций</t>
  </si>
  <si>
    <t>000 2 02 03123 02 0000 151</t>
  </si>
  <si>
    <t>000 2 02 04025 02 0000 151</t>
  </si>
  <si>
    <t>Межбюджетные трансферты,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Санкт-Петербурга</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</si>
  <si>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</si>
  <si>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</si>
  <si>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Межбюджетные трансферты, передаваемые бюджетам субъектов Российской Федерации на осуществление отдельных полномочий в области обеспечения лекарственными препаратами, а также специализированными продуктами лечебного питания</t>
  </si>
  <si>
    <t>000 2 03 02040 02 0000 180</t>
  </si>
  <si>
    <t xml:space="preserve">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</si>
  <si>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</si>
  <si>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</si>
  <si>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000 2 02 01003 02 0000 151</t>
  </si>
  <si>
    <t xml:space="preserve">Дотации бюджетам субъектов Российской Федерации на поддержку мер по обеспечению сбалансированности бюджетов
</t>
  </si>
  <si>
    <t>2016 год               (руб.)</t>
  </si>
  <si>
    <t>000 2 02 03121 02 0000 151</t>
  </si>
  <si>
    <t>Субвенции бюджетам субъектов Российской Федерации на проведение Всероссийской сельскохозяйственной переписи в 2016 году</t>
  </si>
  <si>
    <t>000 2 02 03007 02 0000 151</t>
  </si>
  <si>
    <t>Субвенции бюджетам субъектов Российской Федерации на составление (изменение) списков кандидатов в присяжные заседатели федеральных судов общей юрисдикции в Российской Федерации</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</si>
  <si>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</si>
  <si>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000 1 11 05322 02 0000 120</t>
  </si>
  <si>
    <t>Поправки 2016</t>
  </si>
  <si>
    <t xml:space="preserve">000 2 02 02133 02 0000 151 </t>
  </si>
  <si>
    <t>Субсидии бюджетам субъектов Российской Федерации на оказание адресной финансовой поддержки спортивным организациям, осуществляющим подготовку спортивного резерва для сборных команд Российской Федерации</t>
  </si>
  <si>
    <t xml:space="preserve">000 2 02 02208 02 0000 151
</t>
  </si>
  <si>
    <t xml:space="preserve">000 2 02 02220 02 0000 151 </t>
  </si>
  <si>
    <t>Субсидии бюджетам субъектов Российской Федерации на реализацию мероприятий по поэтапному внедрению Всероссийского физкультурно-спортивного комплекса "Готов к труду и обороне" (ГТО)</t>
  </si>
  <si>
    <t>000 2 02 03012 02 0000 151</t>
  </si>
  <si>
    <t xml:space="preserve">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
</t>
  </si>
  <si>
    <t>000 2 02 04041 02 0000 151</t>
  </si>
  <si>
    <t>000 2 02 03069 02 0000 151</t>
  </si>
  <si>
    <t>000 2 02 02124 02 0000 151</t>
  </si>
  <si>
    <t>Субсидии бюджетам субъектов Российской Федерации на приобретение специализированной лесопожарной техники и оборудования</t>
  </si>
  <si>
    <t>000 2 02 02192 02 0000 151</t>
  </si>
  <si>
    <t>Субсидии бюджетам субъектов Российской Федерации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t>
  </si>
  <si>
    <t>000 2 02 02245 02 0000 151</t>
  </si>
  <si>
    <t>Субсидии бюджетам субъектов Российской Федерации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t>
  </si>
  <si>
    <t>000 2 02 02258 02 0000 151</t>
  </si>
  <si>
    <t>Субсидии бюджетам субъектов Российской Федерации на поддержку племенного крупного рогатого скота молочного направления</t>
  </si>
  <si>
    <t>000 2 02 03077 02 0000 151</t>
  </si>
  <si>
    <t xml:space="preserve">Субвенции бюджетам субъектов Российской Федерации на обеспечение жильем граждан, уволенных с военной службы (службы), и приравненных к ним лиц
</t>
  </si>
  <si>
    <t>Прогнозируемые доходы областного бюджета на 2016 год в соответствии                             с классификацией доходов бюджетов Российской Федерации</t>
  </si>
  <si>
    <t>от_______________ №_______</t>
  </si>
  <si>
    <t>Субвенции бюджетам субъектов Российской Федерации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</si>
  <si>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 xml:space="preserve">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
</t>
  </si>
  <si>
    <t>Межбюджетные трансферты, передаваемые бюджетам субъектов Российской Федерации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t>
  </si>
  <si>
    <t xml:space="preserve">Уточнение март             </t>
  </si>
  <si>
    <t>000 2 02 02181 02 0000 151</t>
  </si>
  <si>
    <t xml:space="preserve">Субсидии бюджетам субъектов Российской Федерации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  </t>
  </si>
  <si>
    <t>000 2 02 02182 02 0000 151</t>
  </si>
  <si>
    <t>Субсидии бюджетам субъектов Российской Федерации на возмещение части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t>
  </si>
  <si>
    <t>000 2 02 02190 02 0000 151</t>
  </si>
  <si>
    <t>Субсидии бюджетам субъектов Российской Федерации на возмещение части процентной ставки по краткосрочным кредитам (займам) на развитие животноводства, переработки и реализации продукции животноводства</t>
  </si>
  <si>
    <t>000 2 02 02191 02 0000 151</t>
  </si>
  <si>
    <t>Субсидии бюджетам субъектов Российской Федерации на 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t>
  </si>
  <si>
    <t>000 2 02 02196 02 0000 151</t>
  </si>
  <si>
    <r>
      <t>Субсидии бюджетам субъектов Российской Федерации на поддержку начинающих фермеров</t>
    </r>
    <r>
      <rPr>
        <sz val="14"/>
        <rFont val="Arial"/>
        <family val="2"/>
        <charset val="204"/>
      </rPr>
      <t xml:space="preserve"> </t>
    </r>
  </si>
  <si>
    <t>000 2 02 02197 02 0000 151</t>
  </si>
  <si>
    <t>Субсидии бюджетам субъектов Российской Федерации на развитие семейных животноводческих ферм</t>
  </si>
  <si>
    <t>000 2 02 02198 02 0000 151</t>
  </si>
  <si>
    <t xml:space="preserve">Субсидии бюджетам субъектов Российской Федерации на возмещение части процентной ставки по долгосрочным, среднесрочным и краткосрочным кредитам, взятым малыми формами хозяйствования </t>
  </si>
  <si>
    <t>000 2 02 02249 02 0000 151</t>
  </si>
  <si>
    <t>Субсидии бюджетам субъектов Российской Федерации на возмещение части процентной ставки по краткосрочным кредитам (займам) на развитие молочного скотоводства</t>
  </si>
  <si>
    <t>000 2 02 02250 02 0000 151</t>
  </si>
  <si>
    <t>Субсидии бюджетам субъектов Российской Федерации на возмещение части процентной ставки по инвестиционным кредитам (займам) на строительство и реконструкцию объектов для молочного скотоводства</t>
  </si>
  <si>
    <t>000 2 02 02253 02 0000 151</t>
  </si>
  <si>
    <t>Субсидии бюджетам субъектов Российской Федерации на возмещение части процентной ставки по краткосрочным кредитам (займам) на переработку продукции растениеводства и животноводства</t>
  </si>
  <si>
    <t xml:space="preserve">000 2 02 02172 02 0000 151 </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</si>
  <si>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</si>
  <si>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000 2 02 02212 02 0000 151</t>
  </si>
  <si>
    <t>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</si>
  <si>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000 2 02 02213 02 0000 151</t>
  </si>
  <si>
    <t>Субсидии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</si>
  <si>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000 2 02 03128 02 0000 151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</si>
  <si>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</si>
  <si>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 xml:space="preserve">000 2 02 04043 02 0000 151
</t>
  </si>
  <si>
    <t>Межбюджетные трансферты, передаваемые бюджетам субъектов Российской Федерации на единовременные компенсационные выплаты медицинским работникам</t>
  </si>
  <si>
    <t>000 2 02 04052 02 0000 151</t>
  </si>
  <si>
    <t>Межбюджетные трансферты, передаваемые бюджетам субъектов Российской Федерации на государственную поддержку муниципальных учреждений культуры, находящихся на территориях сельских поселений</t>
  </si>
  <si>
    <t>000 2 02 04053 02 0000 151</t>
  </si>
  <si>
    <t>Межбюджетные трансферты, передаваемые бюджетам субъектов Российской Федерации на государственную поддержку лучших работников муниципальных учреждений культуры, находящихся на территориях сельских поселений</t>
  </si>
  <si>
    <t>Приложение 2</t>
  </si>
  <si>
    <t>Субвенции бюджетам субъектов Российской Федерации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</si>
</sst>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i/>
      <sz val="12"/>
      <name val="Times New Roman"/>
      <family val="1"/>
      <charset val="204"/>
    </font>
    <font>
      <b/>
      <sz val="12"/>
      <name val="Times New Roman"/>
      <family val="1"/>
      <charset val="204"/>
    </font>
    <font>
      <i/>
      <sz val="12"/>
      <color theme="1"/>
      <name val="Times New Roman"/>
      <family val="1"/>
      <charset val="204"/>
    </font>
    <font>
      <sz val="14"/>
      <name val="Arial"/>
      <family val="2"/>
      <charset val="204"/>
    </font>
    <font>
      <sz val="11"/>
      <color theme="1"/>
      <name val="Times New Roman"/>
      <family val="2"/>
      <charset val="204"/>
    </font>
    <font>
      <sz val="12"/>
      <color indexed="8"/>
      <name val="Times New Roman"/>
      <family val="2"/>
      <charset val="204"/>
    </font>
    <font>
      <sz val="12"/>
      <color theme="1"/>
      <name val="Times New Roman"/>
      <family val="1"/>
      <charset val="204"/>
    </font>
    <font>
      <strike/>
      <sz val="12"/>
      <name val="Times New Roman"/>
      <family val="2"/>
      <charset val="204"/>
    </font>
  </fonts>
  <fills count="5">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13" fillId="0" borderId="0"/>
  </cellStyleXfs>
  <cellXfs count="49">
    <xf numFmtId="0" fontId="0" fillId="0" borderId="0" xfId="0"/>
    <xf numFmtId="3" fontId="7" fillId="2" borderId="1" xfId="0" applyNumberFormat="1" applyFont="1" applyFill="1" applyBorder="1" applyAlignment="1">
      <alignment horizontal="right" wrapText="1"/>
    </xf>
    <xf numFmtId="3" fontId="7" fillId="2" borderId="1" xfId="0" applyNumberFormat="1" applyFont="1" applyFill="1" applyBorder="1" applyAlignment="1">
      <alignment horizontal="right"/>
    </xf>
    <xf numFmtId="3" fontId="2" fillId="2" borderId="1" xfId="0" applyNumberFormat="1" applyFont="1" applyFill="1" applyBorder="1" applyAlignment="1">
      <alignment horizontal="right" wrapText="1"/>
    </xf>
    <xf numFmtId="0" fontId="8" fillId="2" borderId="1" xfId="0" applyFont="1" applyFill="1" applyBorder="1" applyAlignment="1">
      <alignment horizontal="left" vertical="top" wrapText="1"/>
    </xf>
    <xf numFmtId="3" fontId="8" fillId="2" borderId="1" xfId="0" applyNumberFormat="1" applyFont="1" applyFill="1" applyBorder="1" applyAlignment="1">
      <alignment horizontal="right"/>
    </xf>
    <xf numFmtId="0" fontId="8" fillId="2" borderId="1" xfId="0" applyFont="1" applyFill="1" applyBorder="1" applyAlignment="1">
      <alignment vertical="top" wrapText="1"/>
    </xf>
    <xf numFmtId="0" fontId="2" fillId="2" borderId="1" xfId="0" applyFont="1" applyFill="1" applyBorder="1" applyAlignment="1">
      <alignment horizontal="left" vertical="top" wrapText="1"/>
    </xf>
    <xf numFmtId="0" fontId="7" fillId="2" borderId="1" xfId="1" applyNumberFormat="1" applyFont="1" applyFill="1" applyBorder="1" applyAlignment="1" applyProtection="1">
      <alignment horizontal="left" vertical="top" wrapText="1"/>
      <protection hidden="1"/>
    </xf>
    <xf numFmtId="3" fontId="10" fillId="2" borderId="1" xfId="0" applyNumberFormat="1" applyFont="1" applyFill="1" applyBorder="1" applyAlignment="1">
      <alignment horizontal="right"/>
    </xf>
    <xf numFmtId="0" fontId="9" fillId="2" borderId="1" xfId="0" applyFont="1" applyFill="1" applyBorder="1" applyAlignment="1">
      <alignment horizontal="left" vertical="top" wrapText="1"/>
    </xf>
    <xf numFmtId="3" fontId="8" fillId="2" borderId="1" xfId="0" applyNumberFormat="1" applyFont="1" applyFill="1" applyBorder="1" applyAlignment="1"/>
    <xf numFmtId="0" fontId="3" fillId="2" borderId="0" xfId="0" applyFont="1" applyFill="1"/>
    <xf numFmtId="0" fontId="2" fillId="2" borderId="0" xfId="0" applyFont="1" applyFill="1"/>
    <xf numFmtId="0" fontId="6" fillId="2" borderId="0" xfId="0" applyFont="1" applyFill="1"/>
    <xf numFmtId="0" fontId="6" fillId="2" borderId="0" xfId="0" applyFont="1" applyFill="1" applyAlignment="1"/>
    <xf numFmtId="0" fontId="5" fillId="2" borderId="0" xfId="0" applyFont="1" applyFill="1"/>
    <xf numFmtId="0" fontId="2" fillId="2" borderId="1" xfId="0" applyFont="1" applyFill="1" applyBorder="1" applyAlignment="1">
      <alignment horizontal="center" vertical="center" wrapText="1"/>
    </xf>
    <xf numFmtId="3" fontId="2" fillId="2" borderId="1" xfId="0" applyNumberFormat="1" applyFont="1" applyFill="1" applyBorder="1" applyAlignment="1">
      <alignment horizontal="center" vertical="top" wrapText="1"/>
    </xf>
    <xf numFmtId="0" fontId="7" fillId="2" borderId="1" xfId="0" applyFont="1" applyFill="1" applyBorder="1" applyAlignment="1">
      <alignment horizontal="left" vertical="top" wrapText="1"/>
    </xf>
    <xf numFmtId="3" fontId="2" fillId="2" borderId="1" xfId="0" applyNumberFormat="1" applyFont="1" applyFill="1" applyBorder="1" applyAlignment="1">
      <alignment horizontal="right"/>
    </xf>
    <xf numFmtId="3" fontId="8" fillId="2" borderId="1" xfId="0" applyNumberFormat="1" applyFont="1" applyFill="1" applyBorder="1" applyAlignment="1">
      <alignment horizontal="right" wrapText="1"/>
    </xf>
    <xf numFmtId="0" fontId="3" fillId="2" borderId="0" xfId="0" applyFont="1" applyFill="1" applyBorder="1"/>
    <xf numFmtId="3" fontId="3" fillId="2" borderId="0" xfId="0" applyNumberFormat="1" applyFont="1" applyFill="1" applyAlignment="1">
      <alignment horizontal="left"/>
    </xf>
    <xf numFmtId="3" fontId="3" fillId="2" borderId="0" xfId="0" applyNumberFormat="1" applyFont="1" applyFill="1"/>
    <xf numFmtId="0" fontId="8" fillId="2" borderId="1" xfId="0" applyFont="1" applyFill="1" applyBorder="1" applyAlignment="1">
      <alignment horizontal="center" vertical="top" wrapText="1"/>
    </xf>
    <xf numFmtId="3" fontId="11" fillId="2" borderId="1" xfId="0" applyNumberFormat="1" applyFont="1" applyFill="1" applyBorder="1" applyAlignment="1"/>
    <xf numFmtId="3" fontId="9" fillId="2" borderId="1" xfId="0" applyNumberFormat="1" applyFont="1" applyFill="1" applyBorder="1" applyAlignment="1">
      <alignment horizontal="right"/>
    </xf>
    <xf numFmtId="0" fontId="8" fillId="2" borderId="2" xfId="0" applyFont="1" applyFill="1" applyBorder="1" applyAlignment="1">
      <alignment horizontal="left" vertical="top" wrapText="1"/>
    </xf>
    <xf numFmtId="0" fontId="2" fillId="2" borderId="0" xfId="0" applyFont="1" applyFill="1" applyAlignment="1"/>
    <xf numFmtId="0" fontId="2" fillId="2" borderId="0" xfId="0" applyFont="1" applyFill="1" applyAlignment="1">
      <alignment horizontal="right"/>
    </xf>
    <xf numFmtId="0" fontId="9" fillId="2" borderId="1" xfId="0" applyFont="1" applyFill="1" applyBorder="1" applyAlignment="1">
      <alignment vertical="top" wrapText="1"/>
    </xf>
    <xf numFmtId="0" fontId="14" fillId="2" borderId="1" xfId="0" applyFont="1" applyFill="1" applyBorder="1" applyAlignment="1">
      <alignment horizontal="left" vertical="top"/>
    </xf>
    <xf numFmtId="0" fontId="15" fillId="2" borderId="1" xfId="0" applyFont="1" applyFill="1" applyBorder="1" applyAlignment="1">
      <alignment vertical="top"/>
    </xf>
    <xf numFmtId="0" fontId="15" fillId="2" borderId="0" xfId="0" applyFont="1" applyFill="1"/>
    <xf numFmtId="3" fontId="8" fillId="3" borderId="1" xfId="0" applyNumberFormat="1" applyFont="1" applyFill="1" applyBorder="1" applyAlignment="1">
      <alignment horizontal="right"/>
    </xf>
    <xf numFmtId="3" fontId="11" fillId="3" borderId="1" xfId="0" applyNumberFormat="1" applyFont="1" applyFill="1" applyBorder="1" applyAlignment="1"/>
    <xf numFmtId="3" fontId="8" fillId="3" borderId="1" xfId="0" applyNumberFormat="1" applyFont="1" applyFill="1" applyBorder="1" applyAlignment="1"/>
    <xf numFmtId="3" fontId="9" fillId="3" borderId="1" xfId="0" applyNumberFormat="1" applyFont="1" applyFill="1" applyBorder="1" applyAlignment="1">
      <alignment horizontal="right"/>
    </xf>
    <xf numFmtId="3" fontId="2" fillId="3" borderId="1" xfId="0" applyNumberFormat="1" applyFont="1" applyFill="1" applyBorder="1" applyAlignment="1">
      <alignment horizontal="right"/>
    </xf>
    <xf numFmtId="3" fontId="7" fillId="2" borderId="1" xfId="0" applyNumberFormat="1" applyFont="1" applyFill="1" applyBorder="1" applyAlignment="1">
      <alignment horizontal="right" vertical="top" wrapText="1"/>
    </xf>
    <xf numFmtId="0" fontId="16" fillId="4" borderId="1" xfId="0" applyFont="1" applyFill="1" applyBorder="1" applyAlignment="1">
      <alignment horizontal="left" vertical="top" wrapText="1"/>
    </xf>
    <xf numFmtId="3" fontId="16" fillId="4" borderId="1" xfId="0" applyNumberFormat="1" applyFont="1" applyFill="1" applyBorder="1" applyAlignment="1">
      <alignment horizontal="right" wrapText="1"/>
    </xf>
    <xf numFmtId="3" fontId="8" fillId="4" borderId="1" xfId="0" applyNumberFormat="1" applyFont="1" applyFill="1" applyBorder="1" applyAlignment="1">
      <alignment horizontal="right"/>
    </xf>
    <xf numFmtId="0" fontId="11" fillId="2" borderId="0" xfId="0" applyFont="1" applyFill="1" applyAlignment="1">
      <alignment vertical="center" wrapText="1"/>
    </xf>
    <xf numFmtId="0" fontId="7" fillId="2" borderId="2" xfId="0" applyFont="1" applyFill="1" applyBorder="1" applyAlignment="1">
      <alignment horizontal="left"/>
    </xf>
    <xf numFmtId="0" fontId="7" fillId="2" borderId="3" xfId="0" applyFont="1" applyFill="1" applyBorder="1" applyAlignment="1">
      <alignment horizontal="left"/>
    </xf>
    <xf numFmtId="0" fontId="2" fillId="2" borderId="0" xfId="0" applyFont="1" applyFill="1" applyAlignment="1">
      <alignment horizontal="right"/>
    </xf>
    <xf numFmtId="0" fontId="4" fillId="2" borderId="0" xfId="0" applyFont="1" applyFill="1" applyAlignment="1">
      <alignment horizontal="center" wrapText="1"/>
    </xf>
  </cellXfs>
  <cellStyles count="3">
    <cellStyle name="Обычный" xfId="0" builtinId="0"/>
    <cellStyle name="Обычный 2" xfId="2"/>
    <cellStyle name="Обычный_Tmp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4"/>
  <sheetViews>
    <sheetView tabSelected="1" view="pageBreakPreview" zoomScaleSheetLayoutView="100" workbookViewId="0">
      <pane xSplit="4" ySplit="7" topLeftCell="H108" activePane="bottomRight" state="frozen"/>
      <selection pane="topRight" activeCell="F1" sqref="F1"/>
      <selection pane="bottomLeft" activeCell="A9" sqref="A9"/>
      <selection pane="bottomRight" activeCell="H106" sqref="H106"/>
    </sheetView>
  </sheetViews>
  <sheetFormatPr defaultColWidth="9.140625" defaultRowHeight="15.75" x14ac:dyDescent="0.25"/>
  <cols>
    <col min="1" max="1" width="1" style="12" customWidth="1"/>
    <col min="2" max="2" width="27.85546875" style="13" customWidth="1"/>
    <col min="3" max="3" width="51.85546875" style="29" customWidth="1"/>
    <col min="4" max="7" width="15.5703125" style="12" hidden="1" customWidth="1"/>
    <col min="8" max="8" width="15.5703125" style="12" customWidth="1"/>
    <col min="9" max="9" width="30.5703125" style="12" customWidth="1"/>
    <col min="10" max="10" width="29.5703125" style="12" customWidth="1"/>
    <col min="11" max="16384" width="9.140625" style="12"/>
  </cols>
  <sheetData>
    <row r="1" spans="1:8" x14ac:dyDescent="0.25">
      <c r="B1" s="47" t="s">
        <v>220</v>
      </c>
      <c r="C1" s="47"/>
      <c r="D1" s="47"/>
      <c r="E1" s="47"/>
      <c r="F1" s="47"/>
      <c r="G1" s="47"/>
      <c r="H1" s="47"/>
    </row>
    <row r="2" spans="1:8" x14ac:dyDescent="0.25">
      <c r="B2" s="47" t="s">
        <v>100</v>
      </c>
      <c r="C2" s="47"/>
      <c r="D2" s="47"/>
      <c r="E2" s="47"/>
      <c r="F2" s="47"/>
      <c r="G2" s="47"/>
      <c r="H2" s="47"/>
    </row>
    <row r="3" spans="1:8" x14ac:dyDescent="0.25">
      <c r="B3" s="47" t="s">
        <v>181</v>
      </c>
      <c r="C3" s="47"/>
      <c r="D3" s="47"/>
      <c r="E3" s="47"/>
      <c r="F3" s="47"/>
      <c r="G3" s="47"/>
      <c r="H3" s="47"/>
    </row>
    <row r="4" spans="1:8" x14ac:dyDescent="0.25">
      <c r="C4" s="30"/>
    </row>
    <row r="5" spans="1:8" ht="52.5" customHeight="1" x14ac:dyDescent="0.3">
      <c r="B5" s="48" t="s">
        <v>180</v>
      </c>
      <c r="C5" s="48"/>
      <c r="D5" s="48"/>
      <c r="E5" s="48"/>
      <c r="F5" s="48"/>
      <c r="G5" s="48"/>
      <c r="H5" s="48"/>
    </row>
    <row r="6" spans="1:8" ht="18.75" x14ac:dyDescent="0.3">
      <c r="B6" s="14"/>
      <c r="C6" s="15"/>
      <c r="D6" s="14"/>
      <c r="E6" s="14"/>
      <c r="F6" s="14"/>
      <c r="G6" s="14"/>
      <c r="H6" s="14"/>
    </row>
    <row r="7" spans="1:8" ht="40.5" customHeight="1" x14ac:dyDescent="0.25">
      <c r="A7" s="16"/>
      <c r="B7" s="17" t="s">
        <v>0</v>
      </c>
      <c r="C7" s="17" t="s">
        <v>1</v>
      </c>
      <c r="D7" s="18" t="s">
        <v>153</v>
      </c>
      <c r="E7" s="18" t="s">
        <v>160</v>
      </c>
      <c r="F7" s="18" t="s">
        <v>153</v>
      </c>
      <c r="G7" s="18" t="s">
        <v>185</v>
      </c>
      <c r="H7" s="18" t="s">
        <v>153</v>
      </c>
    </row>
    <row r="8" spans="1:8" ht="21" customHeight="1" x14ac:dyDescent="0.25">
      <c r="B8" s="19" t="s">
        <v>2</v>
      </c>
      <c r="C8" s="19" t="s">
        <v>3</v>
      </c>
      <c r="D8" s="1">
        <f>SUM(D9+D12+D14+D16+D20+D22+D24+D34+D38+D41+D43+D46)</f>
        <v>50016870520</v>
      </c>
      <c r="E8" s="1">
        <f>SUM(E9+E12+E14+E16+E20+E22+E24+E34+E38+E41+E43+E46)</f>
        <v>26650000</v>
      </c>
      <c r="F8" s="1">
        <f>SUM(F9+F12+F14+F16+F20+F22+F24+F34+F38+F41+F43+F46)</f>
        <v>50043520520</v>
      </c>
      <c r="G8" s="1">
        <f>SUM(G9+G12+G14+G16+G20+G22+G24+G34+G38+G41+G43+G46)</f>
        <v>0</v>
      </c>
      <c r="H8" s="1">
        <f>SUM(H9+H12+H14+H16+H20+H22+H24+H34+H38+H41+H43+H46)</f>
        <v>50043520520</v>
      </c>
    </row>
    <row r="9" spans="1:8" ht="17.25" customHeight="1" x14ac:dyDescent="0.25">
      <c r="B9" s="19" t="s">
        <v>62</v>
      </c>
      <c r="C9" s="19" t="s">
        <v>4</v>
      </c>
      <c r="D9" s="1">
        <f>D10+D11</f>
        <v>26169490000</v>
      </c>
      <c r="E9" s="1">
        <f>E10+E11</f>
        <v>0</v>
      </c>
      <c r="F9" s="1">
        <f>F10+F11</f>
        <v>26169490000</v>
      </c>
      <c r="G9" s="1">
        <f>G10+G11</f>
        <v>0</v>
      </c>
      <c r="H9" s="1">
        <f>H10+H11</f>
        <v>26169490000</v>
      </c>
    </row>
    <row r="10" spans="1:8" ht="21.75" customHeight="1" x14ac:dyDescent="0.25">
      <c r="B10" s="7" t="s">
        <v>63</v>
      </c>
      <c r="C10" s="7" t="s">
        <v>5</v>
      </c>
      <c r="D10" s="20">
        <v>11519900000</v>
      </c>
      <c r="E10" s="20"/>
      <c r="F10" s="20">
        <f>D10+E10</f>
        <v>11519900000</v>
      </c>
      <c r="G10" s="20"/>
      <c r="H10" s="20">
        <f>F10+G10</f>
        <v>11519900000</v>
      </c>
    </row>
    <row r="11" spans="1:8" ht="18" customHeight="1" x14ac:dyDescent="0.25">
      <c r="B11" s="7" t="s">
        <v>61</v>
      </c>
      <c r="C11" s="7" t="s">
        <v>6</v>
      </c>
      <c r="D11" s="3">
        <v>14649590000</v>
      </c>
      <c r="E11" s="3"/>
      <c r="F11" s="20">
        <f>D11+E11</f>
        <v>14649590000</v>
      </c>
      <c r="G11" s="20"/>
      <c r="H11" s="20">
        <f>F11+G11</f>
        <v>14649590000</v>
      </c>
    </row>
    <row r="12" spans="1:8" ht="47.25" x14ac:dyDescent="0.25">
      <c r="B12" s="19" t="s">
        <v>7</v>
      </c>
      <c r="C12" s="19" t="s">
        <v>8</v>
      </c>
      <c r="D12" s="1">
        <f>D13</f>
        <v>13419306200</v>
      </c>
      <c r="E12" s="1">
        <f>E13</f>
        <v>0</v>
      </c>
      <c r="F12" s="1">
        <f>F13</f>
        <v>13419306200</v>
      </c>
      <c r="G12" s="1">
        <f>G13</f>
        <v>0</v>
      </c>
      <c r="H12" s="1">
        <f>H13</f>
        <v>13419306200</v>
      </c>
    </row>
    <row r="13" spans="1:8" ht="47.25" x14ac:dyDescent="0.25">
      <c r="B13" s="7" t="s">
        <v>9</v>
      </c>
      <c r="C13" s="7" t="s">
        <v>10</v>
      </c>
      <c r="D13" s="3">
        <v>13419306200</v>
      </c>
      <c r="E13" s="3"/>
      <c r="F13" s="20">
        <f>D13+E13</f>
        <v>13419306200</v>
      </c>
      <c r="G13" s="20"/>
      <c r="H13" s="20">
        <f>F13+G13</f>
        <v>13419306200</v>
      </c>
    </row>
    <row r="14" spans="1:8" ht="23.25" customHeight="1" x14ac:dyDescent="0.25">
      <c r="B14" s="19" t="s">
        <v>59</v>
      </c>
      <c r="C14" s="19" t="s">
        <v>11</v>
      </c>
      <c r="D14" s="1">
        <f>D15</f>
        <v>1898400000</v>
      </c>
      <c r="E14" s="1">
        <f>E15</f>
        <v>0</v>
      </c>
      <c r="F14" s="1">
        <f>F15</f>
        <v>1898400000</v>
      </c>
      <c r="G14" s="1">
        <f>G15</f>
        <v>0</v>
      </c>
      <c r="H14" s="1">
        <f>H15</f>
        <v>1898400000</v>
      </c>
    </row>
    <row r="15" spans="1:8" ht="31.5" x14ac:dyDescent="0.25">
      <c r="B15" s="7" t="s">
        <v>60</v>
      </c>
      <c r="C15" s="7" t="s">
        <v>12</v>
      </c>
      <c r="D15" s="3">
        <v>1898400000</v>
      </c>
      <c r="E15" s="3"/>
      <c r="F15" s="20">
        <f>D15+E15</f>
        <v>1898400000</v>
      </c>
      <c r="G15" s="20"/>
      <c r="H15" s="20">
        <f>F15+G15</f>
        <v>1898400000</v>
      </c>
    </row>
    <row r="16" spans="1:8" ht="22.5" customHeight="1" x14ac:dyDescent="0.25">
      <c r="B16" s="19" t="s">
        <v>54</v>
      </c>
      <c r="C16" s="19" t="s">
        <v>13</v>
      </c>
      <c r="D16" s="1">
        <f>SUM(D17:D19)</f>
        <v>7465200000</v>
      </c>
      <c r="E16" s="1">
        <f>SUM(E17:E19)</f>
        <v>0</v>
      </c>
      <c r="F16" s="1">
        <f>SUM(F17:F19)</f>
        <v>7465200000</v>
      </c>
      <c r="G16" s="1">
        <f>SUM(G17:G19)</f>
        <v>0</v>
      </c>
      <c r="H16" s="1">
        <f>SUM(H17:H19)</f>
        <v>7465200000</v>
      </c>
    </row>
    <row r="17" spans="2:8" ht="19.5" customHeight="1" x14ac:dyDescent="0.25">
      <c r="B17" s="7" t="s">
        <v>55</v>
      </c>
      <c r="C17" s="7" t="s">
        <v>14</v>
      </c>
      <c r="D17" s="3">
        <v>6354300000</v>
      </c>
      <c r="E17" s="3"/>
      <c r="F17" s="20">
        <f>D17+E17</f>
        <v>6354300000</v>
      </c>
      <c r="G17" s="20"/>
      <c r="H17" s="20">
        <f>F17+G17</f>
        <v>6354300000</v>
      </c>
    </row>
    <row r="18" spans="2:8" ht="21" customHeight="1" x14ac:dyDescent="0.25">
      <c r="B18" s="7" t="s">
        <v>56</v>
      </c>
      <c r="C18" s="7" t="s">
        <v>15</v>
      </c>
      <c r="D18" s="3">
        <v>1108600000</v>
      </c>
      <c r="E18" s="3"/>
      <c r="F18" s="20">
        <f>D18+E18</f>
        <v>1108600000</v>
      </c>
      <c r="G18" s="20"/>
      <c r="H18" s="20">
        <f>F18+G18</f>
        <v>1108600000</v>
      </c>
    </row>
    <row r="19" spans="2:8" ht="21.75" customHeight="1" x14ac:dyDescent="0.25">
      <c r="B19" s="7" t="s">
        <v>69</v>
      </c>
      <c r="C19" s="7" t="s">
        <v>70</v>
      </c>
      <c r="D19" s="3">
        <v>2300000</v>
      </c>
      <c r="E19" s="3"/>
      <c r="F19" s="20">
        <f>D19+E19</f>
        <v>2300000</v>
      </c>
      <c r="G19" s="20"/>
      <c r="H19" s="20">
        <f>F19+G19</f>
        <v>2300000</v>
      </c>
    </row>
    <row r="20" spans="2:8" ht="34.5" customHeight="1" x14ac:dyDescent="0.25">
      <c r="B20" s="19" t="s">
        <v>57</v>
      </c>
      <c r="C20" s="19" t="s">
        <v>16</v>
      </c>
      <c r="D20" s="1">
        <f>D21</f>
        <v>3500000</v>
      </c>
      <c r="E20" s="1">
        <f>E21</f>
        <v>0</v>
      </c>
      <c r="F20" s="1">
        <f>F21</f>
        <v>3500000</v>
      </c>
      <c r="G20" s="1">
        <f>G21</f>
        <v>0</v>
      </c>
      <c r="H20" s="1">
        <f>H21</f>
        <v>3500000</v>
      </c>
    </row>
    <row r="21" spans="2:8" ht="22.5" customHeight="1" x14ac:dyDescent="0.25">
      <c r="B21" s="7" t="s">
        <v>58</v>
      </c>
      <c r="C21" s="7" t="s">
        <v>17</v>
      </c>
      <c r="D21" s="3">
        <v>3500000</v>
      </c>
      <c r="E21" s="3"/>
      <c r="F21" s="20">
        <f>D21+E21</f>
        <v>3500000</v>
      </c>
      <c r="G21" s="20"/>
      <c r="H21" s="20">
        <f>F21+G21</f>
        <v>3500000</v>
      </c>
    </row>
    <row r="22" spans="2:8" ht="19.5" customHeight="1" x14ac:dyDescent="0.25">
      <c r="B22" s="19" t="s">
        <v>18</v>
      </c>
      <c r="C22" s="19" t="s">
        <v>19</v>
      </c>
      <c r="D22" s="1">
        <f>D23</f>
        <v>182797100</v>
      </c>
      <c r="E22" s="1">
        <f>E23</f>
        <v>1650000</v>
      </c>
      <c r="F22" s="1">
        <f>F23</f>
        <v>184447100</v>
      </c>
      <c r="G22" s="1">
        <f>G23</f>
        <v>0</v>
      </c>
      <c r="H22" s="1">
        <f>H23</f>
        <v>184447100</v>
      </c>
    </row>
    <row r="23" spans="2:8" ht="50.25" customHeight="1" x14ac:dyDescent="0.25">
      <c r="B23" s="7" t="s">
        <v>20</v>
      </c>
      <c r="C23" s="7" t="s">
        <v>21</v>
      </c>
      <c r="D23" s="3">
        <v>182797100</v>
      </c>
      <c r="E23" s="3">
        <v>1650000</v>
      </c>
      <c r="F23" s="20">
        <f>D23+E23</f>
        <v>184447100</v>
      </c>
      <c r="G23" s="20"/>
      <c r="H23" s="20">
        <f>F23+G23</f>
        <v>184447100</v>
      </c>
    </row>
    <row r="24" spans="2:8" ht="51.75" customHeight="1" x14ac:dyDescent="0.25">
      <c r="B24" s="19" t="s">
        <v>22</v>
      </c>
      <c r="C24" s="19" t="s">
        <v>23</v>
      </c>
      <c r="D24" s="1">
        <f>SUM(D25,D26,D27,D32)</f>
        <v>66571420</v>
      </c>
      <c r="E24" s="1">
        <f>SUM(E25,E26,E27,E32)</f>
        <v>0</v>
      </c>
      <c r="F24" s="1">
        <f>SUM(F25,F26,F27,F32)</f>
        <v>66571420</v>
      </c>
      <c r="G24" s="1">
        <f>SUM(G25,G26,G27,G32)</f>
        <v>0</v>
      </c>
      <c r="H24" s="1">
        <f>SUM(H25,H26,H27,H32)</f>
        <v>66571420</v>
      </c>
    </row>
    <row r="25" spans="2:8" ht="66" customHeight="1" x14ac:dyDescent="0.25">
      <c r="B25" s="7" t="s">
        <v>53</v>
      </c>
      <c r="C25" s="7" t="s">
        <v>24</v>
      </c>
      <c r="D25" s="3">
        <v>2868000</v>
      </c>
      <c r="E25" s="3"/>
      <c r="F25" s="20">
        <f>D25+E25</f>
        <v>2868000</v>
      </c>
      <c r="G25" s="20"/>
      <c r="H25" s="20">
        <f>F25+G25</f>
        <v>2868000</v>
      </c>
    </row>
    <row r="26" spans="2:8" ht="49.5" customHeight="1" x14ac:dyDescent="0.25">
      <c r="B26" s="7" t="s">
        <v>52</v>
      </c>
      <c r="C26" s="7" t="s">
        <v>25</v>
      </c>
      <c r="D26" s="3">
        <v>30000000</v>
      </c>
      <c r="E26" s="3"/>
      <c r="F26" s="20">
        <f>D26+E26</f>
        <v>30000000</v>
      </c>
      <c r="G26" s="20"/>
      <c r="H26" s="20">
        <f>F26+G26</f>
        <v>30000000</v>
      </c>
    </row>
    <row r="27" spans="2:8" ht="119.25" customHeight="1" x14ac:dyDescent="0.25">
      <c r="B27" s="7" t="s">
        <v>26</v>
      </c>
      <c r="C27" s="7" t="s">
        <v>64</v>
      </c>
      <c r="D27" s="3">
        <f>D28+D29+D30+D31</f>
        <v>22063420</v>
      </c>
      <c r="E27" s="3">
        <f>E28+E29+E30+E31</f>
        <v>0</v>
      </c>
      <c r="F27" s="3">
        <f>F28+F29+F30+F31</f>
        <v>22063420</v>
      </c>
      <c r="G27" s="3">
        <f>G28+G29+G30+G31</f>
        <v>0</v>
      </c>
      <c r="H27" s="3">
        <f>H28+H29+H30+H31</f>
        <v>22063420</v>
      </c>
    </row>
    <row r="28" spans="2:8" ht="97.15" customHeight="1" x14ac:dyDescent="0.25">
      <c r="B28" s="4" t="s">
        <v>51</v>
      </c>
      <c r="C28" s="4" t="s">
        <v>65</v>
      </c>
      <c r="D28" s="21">
        <v>16700000</v>
      </c>
      <c r="E28" s="21"/>
      <c r="F28" s="21">
        <f>D28+E28</f>
        <v>16700000</v>
      </c>
      <c r="G28" s="21"/>
      <c r="H28" s="21">
        <f>F28+G28</f>
        <v>16700000</v>
      </c>
    </row>
    <row r="29" spans="2:8" ht="101.25" customHeight="1" x14ac:dyDescent="0.25">
      <c r="B29" s="4" t="s">
        <v>50</v>
      </c>
      <c r="C29" s="4" t="s">
        <v>66</v>
      </c>
      <c r="D29" s="21">
        <v>5358420</v>
      </c>
      <c r="E29" s="21"/>
      <c r="F29" s="21">
        <f t="shared" ref="F29:H31" si="0">D29+E29</f>
        <v>5358420</v>
      </c>
      <c r="G29" s="21"/>
      <c r="H29" s="21">
        <f t="shared" si="0"/>
        <v>5358420</v>
      </c>
    </row>
    <row r="30" spans="2:8" ht="164.25" customHeight="1" x14ac:dyDescent="0.25">
      <c r="B30" s="4" t="s">
        <v>149</v>
      </c>
      <c r="C30" s="4" t="s">
        <v>150</v>
      </c>
      <c r="D30" s="21">
        <v>1000</v>
      </c>
      <c r="E30" s="21"/>
      <c r="F30" s="21">
        <f t="shared" si="0"/>
        <v>1000</v>
      </c>
      <c r="G30" s="21"/>
      <c r="H30" s="21">
        <f t="shared" si="0"/>
        <v>1000</v>
      </c>
    </row>
    <row r="31" spans="2:8" ht="131.25" customHeight="1" x14ac:dyDescent="0.25">
      <c r="B31" s="4" t="s">
        <v>159</v>
      </c>
      <c r="C31" s="4" t="s">
        <v>158</v>
      </c>
      <c r="D31" s="21">
        <v>4000</v>
      </c>
      <c r="E31" s="21"/>
      <c r="F31" s="21">
        <f t="shared" si="0"/>
        <v>4000</v>
      </c>
      <c r="G31" s="21"/>
      <c r="H31" s="21">
        <f t="shared" si="0"/>
        <v>4000</v>
      </c>
    </row>
    <row r="32" spans="2:8" ht="35.25" customHeight="1" x14ac:dyDescent="0.25">
      <c r="B32" s="7" t="s">
        <v>27</v>
      </c>
      <c r="C32" s="7" t="s">
        <v>28</v>
      </c>
      <c r="D32" s="20">
        <f>D33</f>
        <v>11640000</v>
      </c>
      <c r="E32" s="20">
        <f>E33</f>
        <v>0</v>
      </c>
      <c r="F32" s="20">
        <f>F33</f>
        <v>11640000</v>
      </c>
      <c r="G32" s="20">
        <f>G33</f>
        <v>0</v>
      </c>
      <c r="H32" s="20">
        <f>H33</f>
        <v>11640000</v>
      </c>
    </row>
    <row r="33" spans="1:9" ht="78.75" x14ac:dyDescent="0.25">
      <c r="B33" s="4" t="s">
        <v>49</v>
      </c>
      <c r="C33" s="4" t="s">
        <v>29</v>
      </c>
      <c r="D33" s="21">
        <v>11640000</v>
      </c>
      <c r="E33" s="21"/>
      <c r="F33" s="21">
        <f>D33+E33</f>
        <v>11640000</v>
      </c>
      <c r="G33" s="21"/>
      <c r="H33" s="21">
        <f>F33+G33</f>
        <v>11640000</v>
      </c>
    </row>
    <row r="34" spans="1:9" ht="31.5" x14ac:dyDescent="0.25">
      <c r="B34" s="19" t="s">
        <v>30</v>
      </c>
      <c r="C34" s="19" t="s">
        <v>31</v>
      </c>
      <c r="D34" s="1">
        <f>SUM(D35:D37)</f>
        <v>40935700</v>
      </c>
      <c r="E34" s="1">
        <f>SUM(E35:E37)</f>
        <v>0</v>
      </c>
      <c r="F34" s="40">
        <f>SUM(F35:F37)</f>
        <v>40935700</v>
      </c>
      <c r="G34" s="40">
        <f>SUM(G35:G37)</f>
        <v>0</v>
      </c>
      <c r="H34" s="40">
        <f>SUM(H35:H37)</f>
        <v>40935700</v>
      </c>
    </row>
    <row r="35" spans="1:9" ht="31.5" x14ac:dyDescent="0.25">
      <c r="B35" s="7" t="s">
        <v>48</v>
      </c>
      <c r="C35" s="7" t="s">
        <v>32</v>
      </c>
      <c r="D35" s="3">
        <v>17940000</v>
      </c>
      <c r="E35" s="3"/>
      <c r="F35" s="3">
        <f>D35+E35</f>
        <v>17940000</v>
      </c>
      <c r="G35" s="3"/>
      <c r="H35" s="3">
        <f>F35+G35</f>
        <v>17940000</v>
      </c>
    </row>
    <row r="36" spans="1:9" ht="18.75" customHeight="1" x14ac:dyDescent="0.25">
      <c r="B36" s="7" t="s">
        <v>68</v>
      </c>
      <c r="C36" s="7" t="s">
        <v>33</v>
      </c>
      <c r="D36" s="3">
        <v>5480600</v>
      </c>
      <c r="E36" s="3"/>
      <c r="F36" s="3">
        <f t="shared" ref="F36:H40" si="1">D36+E36</f>
        <v>5480600</v>
      </c>
      <c r="G36" s="3"/>
      <c r="H36" s="3">
        <f t="shared" si="1"/>
        <v>5480600</v>
      </c>
    </row>
    <row r="37" spans="1:9" ht="18.75" customHeight="1" x14ac:dyDescent="0.25">
      <c r="B37" s="7" t="s">
        <v>47</v>
      </c>
      <c r="C37" s="7" t="s">
        <v>34</v>
      </c>
      <c r="D37" s="3">
        <v>17515100</v>
      </c>
      <c r="E37" s="3"/>
      <c r="F37" s="3">
        <f t="shared" si="1"/>
        <v>17515100</v>
      </c>
      <c r="G37" s="3"/>
      <c r="H37" s="3">
        <f t="shared" si="1"/>
        <v>17515100</v>
      </c>
    </row>
    <row r="38" spans="1:9" ht="31.5" x14ac:dyDescent="0.25">
      <c r="B38" s="19" t="s">
        <v>35</v>
      </c>
      <c r="C38" s="19" t="s">
        <v>67</v>
      </c>
      <c r="D38" s="1">
        <f>SUM(D39:D40)</f>
        <v>35699100</v>
      </c>
      <c r="E38" s="1">
        <f>SUM(E39:E40)</f>
        <v>0</v>
      </c>
      <c r="F38" s="1">
        <f>SUM(F39:F40)</f>
        <v>35699100</v>
      </c>
      <c r="G38" s="1">
        <f>SUM(G39:G40)</f>
        <v>0</v>
      </c>
      <c r="H38" s="1">
        <f>SUM(H39:H40)</f>
        <v>35699100</v>
      </c>
    </row>
    <row r="39" spans="1:9" ht="18.75" customHeight="1" x14ac:dyDescent="0.25">
      <c r="B39" s="32" t="s">
        <v>108</v>
      </c>
      <c r="C39" s="33" t="s">
        <v>109</v>
      </c>
      <c r="D39" s="3">
        <v>23129000</v>
      </c>
      <c r="E39" s="3"/>
      <c r="F39" s="3">
        <f t="shared" si="1"/>
        <v>23129000</v>
      </c>
      <c r="G39" s="3"/>
      <c r="H39" s="3">
        <f t="shared" si="1"/>
        <v>23129000</v>
      </c>
    </row>
    <row r="40" spans="1:9" ht="18.75" customHeight="1" x14ac:dyDescent="0.25">
      <c r="B40" s="32" t="s">
        <v>110</v>
      </c>
      <c r="C40" s="34" t="s">
        <v>111</v>
      </c>
      <c r="D40" s="3">
        <v>12570100</v>
      </c>
      <c r="E40" s="3"/>
      <c r="F40" s="3">
        <f t="shared" si="1"/>
        <v>12570100</v>
      </c>
      <c r="G40" s="3"/>
      <c r="H40" s="3">
        <f t="shared" si="1"/>
        <v>12570100</v>
      </c>
    </row>
    <row r="41" spans="1:9" ht="33.75" customHeight="1" x14ac:dyDescent="0.25">
      <c r="B41" s="19" t="s">
        <v>36</v>
      </c>
      <c r="C41" s="19" t="s">
        <v>37</v>
      </c>
      <c r="D41" s="1">
        <f>SUM(D42,)</f>
        <v>129971000</v>
      </c>
      <c r="E41" s="1">
        <f>SUM(E42,)</f>
        <v>25000000</v>
      </c>
      <c r="F41" s="1">
        <f>SUM(F42,)</f>
        <v>154971000</v>
      </c>
      <c r="G41" s="1">
        <f>SUM(G42,)</f>
        <v>0</v>
      </c>
      <c r="H41" s="1">
        <f>SUM(H42,)</f>
        <v>154971000</v>
      </c>
    </row>
    <row r="42" spans="1:9" ht="99" customHeight="1" x14ac:dyDescent="0.25">
      <c r="B42" s="7" t="s">
        <v>38</v>
      </c>
      <c r="C42" s="7" t="s">
        <v>138</v>
      </c>
      <c r="D42" s="3">
        <v>129971000</v>
      </c>
      <c r="E42" s="3">
        <v>25000000</v>
      </c>
      <c r="F42" s="3">
        <f>D42+E42</f>
        <v>154971000</v>
      </c>
      <c r="G42" s="3"/>
      <c r="H42" s="3">
        <f>F42+G42</f>
        <v>154971000</v>
      </c>
    </row>
    <row r="43" spans="1:9" ht="19.5" customHeight="1" x14ac:dyDescent="0.25">
      <c r="B43" s="19" t="s">
        <v>39</v>
      </c>
      <c r="C43" s="19" t="s">
        <v>40</v>
      </c>
      <c r="D43" s="1">
        <f>SUM(D44:D45)</f>
        <v>600000000</v>
      </c>
      <c r="E43" s="1">
        <f>SUM(E44:E45)</f>
        <v>0</v>
      </c>
      <c r="F43" s="1">
        <v>600000000</v>
      </c>
      <c r="G43" s="1">
        <f>SUM(G44:G45)</f>
        <v>0</v>
      </c>
      <c r="H43" s="1">
        <f>F43+G43</f>
        <v>600000000</v>
      </c>
    </row>
    <row r="44" spans="1:9" ht="49.5" hidden="1" customHeight="1" x14ac:dyDescent="0.25">
      <c r="B44" s="41" t="s">
        <v>71</v>
      </c>
      <c r="C44" s="41" t="s">
        <v>72</v>
      </c>
      <c r="D44" s="42">
        <v>560000000</v>
      </c>
      <c r="E44" s="42"/>
      <c r="F44" s="42">
        <f>D44+E44</f>
        <v>560000000</v>
      </c>
      <c r="G44" s="42"/>
      <c r="H44" s="42">
        <f>F44+G44</f>
        <v>560000000</v>
      </c>
    </row>
    <row r="45" spans="1:9" ht="65.25" hidden="1" customHeight="1" x14ac:dyDescent="0.25">
      <c r="B45" s="41" t="s">
        <v>41</v>
      </c>
      <c r="C45" s="41" t="s">
        <v>42</v>
      </c>
      <c r="D45" s="42">
        <v>40000000</v>
      </c>
      <c r="E45" s="42"/>
      <c r="F45" s="42">
        <f>D45+E45</f>
        <v>40000000</v>
      </c>
      <c r="G45" s="42"/>
      <c r="H45" s="42">
        <f>F45+G45</f>
        <v>40000000</v>
      </c>
    </row>
    <row r="46" spans="1:9" ht="17.25" customHeight="1" x14ac:dyDescent="0.25">
      <c r="B46" s="19" t="s">
        <v>43</v>
      </c>
      <c r="C46" s="19" t="s">
        <v>44</v>
      </c>
      <c r="D46" s="1">
        <f>D47</f>
        <v>5000000</v>
      </c>
      <c r="E46" s="1">
        <f>E47</f>
        <v>0</v>
      </c>
      <c r="F46" s="1">
        <f>F47</f>
        <v>5000000</v>
      </c>
      <c r="G46" s="1">
        <f>G47</f>
        <v>0</v>
      </c>
      <c r="H46" s="1">
        <f>H47</f>
        <v>5000000</v>
      </c>
    </row>
    <row r="47" spans="1:9" ht="32.25" customHeight="1" x14ac:dyDescent="0.25">
      <c r="B47" s="7" t="s">
        <v>45</v>
      </c>
      <c r="C47" s="7" t="s">
        <v>46</v>
      </c>
      <c r="D47" s="3">
        <v>5000000</v>
      </c>
      <c r="E47" s="3"/>
      <c r="F47" s="3">
        <f>D47+E47</f>
        <v>5000000</v>
      </c>
      <c r="G47" s="3"/>
      <c r="H47" s="3">
        <f>F47+G47</f>
        <v>5000000</v>
      </c>
    </row>
    <row r="48" spans="1:9" ht="18" customHeight="1" x14ac:dyDescent="0.25">
      <c r="A48" s="22"/>
      <c r="B48" s="19" t="s">
        <v>73</v>
      </c>
      <c r="C48" s="19" t="s">
        <v>74</v>
      </c>
      <c r="D48" s="2">
        <f>SUM(D49,D111)</f>
        <v>3452380780</v>
      </c>
      <c r="E48" s="2">
        <f>SUM(E49,E111)</f>
        <v>472086800</v>
      </c>
      <c r="F48" s="2">
        <f>SUM(F49,F111)</f>
        <v>3924467580</v>
      </c>
      <c r="G48" s="2">
        <f>SUM(G49,G111)</f>
        <v>1379690992</v>
      </c>
      <c r="H48" s="2">
        <f>SUM(H49,H111)</f>
        <v>5304158572</v>
      </c>
      <c r="I48" s="23"/>
    </row>
    <row r="49" spans="1:9" ht="32.25" customHeight="1" x14ac:dyDescent="0.25">
      <c r="A49" s="22"/>
      <c r="B49" s="19" t="s">
        <v>75</v>
      </c>
      <c r="C49" s="19" t="s">
        <v>76</v>
      </c>
      <c r="D49" s="1">
        <f>SUM(D50,D52,D78,D98)</f>
        <v>2945448780</v>
      </c>
      <c r="E49" s="1">
        <f>SUM(E50,E52,E78,E98)</f>
        <v>349127800</v>
      </c>
      <c r="F49" s="1">
        <f>SUM(F50,F52,F78,F98)</f>
        <v>3294576580</v>
      </c>
      <c r="G49" s="1">
        <f>SUM(G50,G52,G78,G98)</f>
        <v>1059408800</v>
      </c>
      <c r="H49" s="1">
        <f>SUM(H50,H52,H78,H98)</f>
        <v>4353985380</v>
      </c>
    </row>
    <row r="50" spans="1:9" ht="38.25" customHeight="1" x14ac:dyDescent="0.25">
      <c r="A50" s="22"/>
      <c r="B50" s="19" t="s">
        <v>77</v>
      </c>
      <c r="C50" s="19" t="s">
        <v>78</v>
      </c>
      <c r="D50" s="2">
        <f>D51</f>
        <v>0</v>
      </c>
      <c r="E50" s="2">
        <f>E51</f>
        <v>240444200</v>
      </c>
      <c r="F50" s="2">
        <f>F51</f>
        <v>240444200</v>
      </c>
      <c r="G50" s="2">
        <f>G51</f>
        <v>0</v>
      </c>
      <c r="H50" s="2">
        <f>H51</f>
        <v>240444200</v>
      </c>
      <c r="I50" s="24"/>
    </row>
    <row r="51" spans="1:9" ht="48.75" customHeight="1" x14ac:dyDescent="0.25">
      <c r="A51" s="22"/>
      <c r="B51" s="4" t="s">
        <v>151</v>
      </c>
      <c r="C51" s="4" t="s">
        <v>152</v>
      </c>
      <c r="D51" s="20"/>
      <c r="E51" s="20">
        <v>240444200</v>
      </c>
      <c r="F51" s="5">
        <f>D51+E51</f>
        <v>240444200</v>
      </c>
      <c r="G51" s="5"/>
      <c r="H51" s="5">
        <f>F51+G51</f>
        <v>240444200</v>
      </c>
    </row>
    <row r="52" spans="1:9" ht="32.25" customHeight="1" x14ac:dyDescent="0.25">
      <c r="A52" s="22"/>
      <c r="B52" s="19" t="s">
        <v>79</v>
      </c>
      <c r="C52" s="19" t="s">
        <v>127</v>
      </c>
      <c r="D52" s="2">
        <f>SUM(D56:D62)</f>
        <v>176345100</v>
      </c>
      <c r="E52" s="2">
        <f>SUM(E53:E77)</f>
        <v>135089500</v>
      </c>
      <c r="F52" s="2">
        <f>SUM(F53:F77)</f>
        <v>311434600</v>
      </c>
      <c r="G52" s="2">
        <f>SUM(G53:G77)</f>
        <v>856357600</v>
      </c>
      <c r="H52" s="2">
        <f>SUM(H53:H77)</f>
        <v>1167792200</v>
      </c>
    </row>
    <row r="53" spans="1:9" ht="49.5" customHeight="1" x14ac:dyDescent="0.25">
      <c r="A53" s="22"/>
      <c r="B53" s="4" t="s">
        <v>170</v>
      </c>
      <c r="C53" s="6" t="s">
        <v>171</v>
      </c>
      <c r="D53" s="2"/>
      <c r="E53" s="39">
        <v>6507500</v>
      </c>
      <c r="F53" s="5">
        <f>D53+E53</f>
        <v>6507500</v>
      </c>
      <c r="G53" s="5"/>
      <c r="H53" s="5">
        <f>F53+G53</f>
        <v>6507500</v>
      </c>
    </row>
    <row r="54" spans="1:9" ht="82.5" customHeight="1" x14ac:dyDescent="0.25">
      <c r="A54" s="22"/>
      <c r="B54" s="4" t="s">
        <v>161</v>
      </c>
      <c r="C54" s="6" t="s">
        <v>162</v>
      </c>
      <c r="D54" s="2"/>
      <c r="E54" s="35">
        <v>6708600</v>
      </c>
      <c r="F54" s="5">
        <f>D54+E54</f>
        <v>6708600</v>
      </c>
      <c r="G54" s="5"/>
      <c r="H54" s="5">
        <f>F54+G54</f>
        <v>6708600</v>
      </c>
    </row>
    <row r="55" spans="1:9" ht="94.5" x14ac:dyDescent="0.25">
      <c r="A55" s="22"/>
      <c r="B55" s="4" t="s">
        <v>206</v>
      </c>
      <c r="C55" s="4" t="s">
        <v>207</v>
      </c>
      <c r="D55" s="2"/>
      <c r="E55" s="35"/>
      <c r="F55" s="5"/>
      <c r="G55" s="43">
        <v>193608300</v>
      </c>
      <c r="H55" s="5">
        <f>F55+G55</f>
        <v>193608300</v>
      </c>
    </row>
    <row r="56" spans="1:9" ht="82.5" customHeight="1" x14ac:dyDescent="0.25">
      <c r="A56" s="22"/>
      <c r="B56" s="4" t="s">
        <v>104</v>
      </c>
      <c r="C56" s="6" t="s">
        <v>126</v>
      </c>
      <c r="D56" s="5">
        <v>35705800</v>
      </c>
      <c r="E56" s="35">
        <v>-903400</v>
      </c>
      <c r="F56" s="5">
        <f>D56+E56</f>
        <v>34802400</v>
      </c>
      <c r="G56" s="43">
        <v>1494700</v>
      </c>
      <c r="H56" s="5">
        <f>F56+G56</f>
        <v>36297100</v>
      </c>
    </row>
    <row r="57" spans="1:9" ht="48" customHeight="1" x14ac:dyDescent="0.25">
      <c r="A57" s="22"/>
      <c r="B57" s="4" t="s">
        <v>128</v>
      </c>
      <c r="C57" s="6" t="s">
        <v>129</v>
      </c>
      <c r="D57" s="5">
        <v>4229000</v>
      </c>
      <c r="E57" s="39">
        <v>-1702400</v>
      </c>
      <c r="F57" s="5">
        <f t="shared" ref="F57:H77" si="2">D57+E57</f>
        <v>2526600</v>
      </c>
      <c r="G57" s="5"/>
      <c r="H57" s="5">
        <f t="shared" si="2"/>
        <v>2526600</v>
      </c>
    </row>
    <row r="58" spans="1:9" ht="82.5" customHeight="1" x14ac:dyDescent="0.25">
      <c r="A58" s="22"/>
      <c r="B58" s="4" t="s">
        <v>186</v>
      </c>
      <c r="C58" s="6" t="s">
        <v>187</v>
      </c>
      <c r="D58" s="5"/>
      <c r="E58" s="39"/>
      <c r="F58" s="5"/>
      <c r="G58" s="43">
        <v>11470300</v>
      </c>
      <c r="H58" s="5">
        <f t="shared" si="2"/>
        <v>11470300</v>
      </c>
    </row>
    <row r="59" spans="1:9" ht="102.75" customHeight="1" x14ac:dyDescent="0.25">
      <c r="A59" s="22"/>
      <c r="B59" s="4" t="s">
        <v>188</v>
      </c>
      <c r="C59" s="6" t="s">
        <v>189</v>
      </c>
      <c r="D59" s="5"/>
      <c r="E59" s="39"/>
      <c r="F59" s="5"/>
      <c r="G59" s="43">
        <v>46093700</v>
      </c>
      <c r="H59" s="5">
        <f t="shared" si="2"/>
        <v>46093700</v>
      </c>
    </row>
    <row r="60" spans="1:9" ht="64.5" customHeight="1" x14ac:dyDescent="0.25">
      <c r="A60" s="22"/>
      <c r="B60" s="25" t="s">
        <v>120</v>
      </c>
      <c r="C60" s="6" t="s">
        <v>122</v>
      </c>
      <c r="D60" s="5">
        <v>52788200</v>
      </c>
      <c r="E60" s="35">
        <v>12271100</v>
      </c>
      <c r="F60" s="5">
        <f t="shared" si="2"/>
        <v>65059300</v>
      </c>
      <c r="G60" s="43">
        <v>15153500</v>
      </c>
      <c r="H60" s="5">
        <f t="shared" si="2"/>
        <v>80212800</v>
      </c>
    </row>
    <row r="61" spans="1:9" ht="48.75" customHeight="1" x14ac:dyDescent="0.25">
      <c r="A61" s="22"/>
      <c r="B61" s="4" t="s">
        <v>121</v>
      </c>
      <c r="C61" s="6" t="s">
        <v>123</v>
      </c>
      <c r="D61" s="5">
        <v>48086000</v>
      </c>
      <c r="E61" s="35">
        <v>-47770100</v>
      </c>
      <c r="F61" s="5">
        <f t="shared" si="2"/>
        <v>315900</v>
      </c>
      <c r="G61" s="5"/>
      <c r="H61" s="5">
        <f t="shared" si="2"/>
        <v>315900</v>
      </c>
    </row>
    <row r="62" spans="1:9" ht="52.5" customHeight="1" x14ac:dyDescent="0.25">
      <c r="A62" s="22"/>
      <c r="B62" s="4" t="s">
        <v>130</v>
      </c>
      <c r="C62" s="6" t="s">
        <v>131</v>
      </c>
      <c r="D62" s="5">
        <v>35536100</v>
      </c>
      <c r="E62" s="35">
        <v>104264600</v>
      </c>
      <c r="F62" s="5">
        <f t="shared" si="2"/>
        <v>139800700</v>
      </c>
      <c r="G62" s="5"/>
      <c r="H62" s="5">
        <f t="shared" si="2"/>
        <v>139800700</v>
      </c>
    </row>
    <row r="63" spans="1:9" ht="84.75" customHeight="1" x14ac:dyDescent="0.25">
      <c r="A63" s="22"/>
      <c r="B63" s="4" t="s">
        <v>190</v>
      </c>
      <c r="C63" s="6" t="s">
        <v>191</v>
      </c>
      <c r="D63" s="5"/>
      <c r="E63" s="35"/>
      <c r="F63" s="5"/>
      <c r="G63" s="43">
        <v>34783000</v>
      </c>
      <c r="H63" s="5">
        <f t="shared" si="2"/>
        <v>34783000</v>
      </c>
    </row>
    <row r="64" spans="1:9" ht="102.75" customHeight="1" x14ac:dyDescent="0.25">
      <c r="A64" s="22"/>
      <c r="B64" s="4" t="s">
        <v>192</v>
      </c>
      <c r="C64" s="6" t="s">
        <v>193</v>
      </c>
      <c r="D64" s="5"/>
      <c r="E64" s="35"/>
      <c r="F64" s="5"/>
      <c r="G64" s="43">
        <v>99860300</v>
      </c>
      <c r="H64" s="5">
        <f t="shared" si="2"/>
        <v>99860300</v>
      </c>
    </row>
    <row r="65" spans="1:8" ht="99.75" customHeight="1" x14ac:dyDescent="0.25">
      <c r="A65" s="22"/>
      <c r="B65" s="4" t="s">
        <v>172</v>
      </c>
      <c r="C65" s="6" t="s">
        <v>173</v>
      </c>
      <c r="D65" s="5"/>
      <c r="E65" s="35">
        <v>4879300</v>
      </c>
      <c r="F65" s="5">
        <f t="shared" si="2"/>
        <v>4879300</v>
      </c>
      <c r="G65" s="5"/>
      <c r="H65" s="5">
        <f t="shared" si="2"/>
        <v>4879300</v>
      </c>
    </row>
    <row r="66" spans="1:8" ht="34.5" customHeight="1" x14ac:dyDescent="0.25">
      <c r="A66" s="22"/>
      <c r="B66" s="4" t="s">
        <v>194</v>
      </c>
      <c r="C66" s="6" t="s">
        <v>195</v>
      </c>
      <c r="D66" s="5"/>
      <c r="E66" s="35"/>
      <c r="F66" s="5"/>
      <c r="G66" s="43">
        <v>12600000</v>
      </c>
      <c r="H66" s="5">
        <f t="shared" si="2"/>
        <v>12600000</v>
      </c>
    </row>
    <row r="67" spans="1:8" ht="49.5" customHeight="1" x14ac:dyDescent="0.25">
      <c r="A67" s="22"/>
      <c r="B67" s="4" t="s">
        <v>196</v>
      </c>
      <c r="C67" s="6" t="s">
        <v>197</v>
      </c>
      <c r="D67" s="5"/>
      <c r="E67" s="35"/>
      <c r="F67" s="5"/>
      <c r="G67" s="43">
        <v>12989000</v>
      </c>
      <c r="H67" s="5">
        <f t="shared" si="2"/>
        <v>12989000</v>
      </c>
    </row>
    <row r="68" spans="1:8" ht="78.75" x14ac:dyDescent="0.25">
      <c r="A68" s="22"/>
      <c r="B68" s="4" t="s">
        <v>198</v>
      </c>
      <c r="C68" s="6" t="s">
        <v>199</v>
      </c>
      <c r="D68" s="5"/>
      <c r="E68" s="35"/>
      <c r="F68" s="5"/>
      <c r="G68" s="43">
        <v>1862100</v>
      </c>
      <c r="H68" s="5">
        <f t="shared" si="2"/>
        <v>1862100</v>
      </c>
    </row>
    <row r="69" spans="1:8" ht="66.75" customHeight="1" x14ac:dyDescent="0.25">
      <c r="A69" s="22"/>
      <c r="B69" s="4" t="s">
        <v>163</v>
      </c>
      <c r="C69" s="6" t="s">
        <v>183</v>
      </c>
      <c r="D69" s="5"/>
      <c r="E69" s="35">
        <v>7163800</v>
      </c>
      <c r="F69" s="5">
        <f t="shared" si="2"/>
        <v>7163800</v>
      </c>
      <c r="G69" s="5"/>
      <c r="H69" s="5">
        <f t="shared" si="2"/>
        <v>7163800</v>
      </c>
    </row>
    <row r="70" spans="1:8" ht="68.25" customHeight="1" x14ac:dyDescent="0.25">
      <c r="A70" s="22"/>
      <c r="B70" s="4" t="s">
        <v>208</v>
      </c>
      <c r="C70" s="6" t="s">
        <v>209</v>
      </c>
      <c r="D70" s="5"/>
      <c r="E70" s="35"/>
      <c r="F70" s="5"/>
      <c r="G70" s="43">
        <v>33500</v>
      </c>
      <c r="H70" s="5">
        <f t="shared" si="2"/>
        <v>33500</v>
      </c>
    </row>
    <row r="71" spans="1:8" ht="78.75" x14ac:dyDescent="0.25">
      <c r="A71" s="22"/>
      <c r="B71" s="4" t="s">
        <v>210</v>
      </c>
      <c r="C71" s="44" t="s">
        <v>211</v>
      </c>
      <c r="D71" s="5"/>
      <c r="E71" s="35"/>
      <c r="F71" s="5"/>
      <c r="G71" s="43">
        <v>17500</v>
      </c>
      <c r="H71" s="5">
        <f t="shared" si="2"/>
        <v>17500</v>
      </c>
    </row>
    <row r="72" spans="1:8" ht="81.75" customHeight="1" x14ac:dyDescent="0.25">
      <c r="A72" s="22"/>
      <c r="B72" s="4" t="s">
        <v>164</v>
      </c>
      <c r="C72" s="6" t="s">
        <v>165</v>
      </c>
      <c r="D72" s="5"/>
      <c r="E72" s="35">
        <v>1361600</v>
      </c>
      <c r="F72" s="5">
        <f t="shared" si="2"/>
        <v>1361600</v>
      </c>
      <c r="G72" s="5"/>
      <c r="H72" s="5">
        <f t="shared" si="2"/>
        <v>1361600</v>
      </c>
    </row>
    <row r="73" spans="1:8" ht="81.75" customHeight="1" x14ac:dyDescent="0.25">
      <c r="A73" s="22"/>
      <c r="B73" s="4" t="s">
        <v>174</v>
      </c>
      <c r="C73" s="6" t="s">
        <v>175</v>
      </c>
      <c r="D73" s="5"/>
      <c r="E73" s="35">
        <v>2103400</v>
      </c>
      <c r="F73" s="5">
        <f t="shared" si="2"/>
        <v>2103400</v>
      </c>
      <c r="G73" s="5"/>
      <c r="H73" s="5">
        <f t="shared" si="2"/>
        <v>2103400</v>
      </c>
    </row>
    <row r="74" spans="1:8" ht="66.75" customHeight="1" x14ac:dyDescent="0.25">
      <c r="A74" s="22"/>
      <c r="B74" s="4" t="s">
        <v>200</v>
      </c>
      <c r="C74" s="6" t="s">
        <v>201</v>
      </c>
      <c r="D74" s="5"/>
      <c r="E74" s="35"/>
      <c r="F74" s="5"/>
      <c r="G74" s="43">
        <v>21794300</v>
      </c>
      <c r="H74" s="5">
        <f t="shared" si="2"/>
        <v>21794300</v>
      </c>
    </row>
    <row r="75" spans="1:8" ht="84" customHeight="1" x14ac:dyDescent="0.25">
      <c r="A75" s="22"/>
      <c r="B75" s="4" t="s">
        <v>202</v>
      </c>
      <c r="C75" s="6" t="s">
        <v>203</v>
      </c>
      <c r="D75" s="5"/>
      <c r="E75" s="35"/>
      <c r="F75" s="5"/>
      <c r="G75" s="43">
        <v>393709300</v>
      </c>
      <c r="H75" s="5">
        <f t="shared" si="2"/>
        <v>393709300</v>
      </c>
    </row>
    <row r="76" spans="1:8" ht="81.75" customHeight="1" x14ac:dyDescent="0.25">
      <c r="A76" s="22"/>
      <c r="B76" s="4" t="s">
        <v>204</v>
      </c>
      <c r="C76" s="6" t="s">
        <v>205</v>
      </c>
      <c r="D76" s="5"/>
      <c r="E76" s="35"/>
      <c r="F76" s="5"/>
      <c r="G76" s="43">
        <v>10888100</v>
      </c>
      <c r="H76" s="5">
        <f t="shared" si="2"/>
        <v>10888100</v>
      </c>
    </row>
    <row r="77" spans="1:8" ht="53.25" customHeight="1" x14ac:dyDescent="0.25">
      <c r="A77" s="22"/>
      <c r="B77" s="4" t="s">
        <v>176</v>
      </c>
      <c r="C77" s="6" t="s">
        <v>177</v>
      </c>
      <c r="D77" s="5"/>
      <c r="E77" s="35">
        <v>40205500</v>
      </c>
      <c r="F77" s="5">
        <f t="shared" si="2"/>
        <v>40205500</v>
      </c>
      <c r="G77" s="5"/>
      <c r="H77" s="5">
        <f t="shared" si="2"/>
        <v>40205500</v>
      </c>
    </row>
    <row r="78" spans="1:8" ht="34.5" customHeight="1" x14ac:dyDescent="0.25">
      <c r="A78" s="22"/>
      <c r="B78" s="19" t="s">
        <v>80</v>
      </c>
      <c r="C78" s="19" t="s">
        <v>81</v>
      </c>
      <c r="D78" s="1">
        <f>SUM(D79:D97)</f>
        <v>2575849700</v>
      </c>
      <c r="E78" s="1">
        <f>SUM(E79:E97)</f>
        <v>-14795800</v>
      </c>
      <c r="F78" s="1">
        <f>SUM(F79:F97)</f>
        <v>2561053900</v>
      </c>
      <c r="G78" s="1">
        <f>SUM(G79:G97)</f>
        <v>189601200</v>
      </c>
      <c r="H78" s="1">
        <f>SUM(H79:H97)</f>
        <v>2750655100</v>
      </c>
    </row>
    <row r="79" spans="1:8" ht="51.75" customHeight="1" x14ac:dyDescent="0.25">
      <c r="A79" s="22"/>
      <c r="B79" s="4" t="s">
        <v>82</v>
      </c>
      <c r="C79" s="4" t="s">
        <v>83</v>
      </c>
      <c r="D79" s="5">
        <v>1265068100</v>
      </c>
      <c r="E79" s="35">
        <v>-97230700</v>
      </c>
      <c r="F79" s="5">
        <f>D79+E79</f>
        <v>1167837400</v>
      </c>
      <c r="G79" s="5"/>
      <c r="H79" s="5">
        <f>F79+G79</f>
        <v>1167837400</v>
      </c>
    </row>
    <row r="80" spans="1:8" ht="98.25" customHeight="1" x14ac:dyDescent="0.25">
      <c r="A80" s="22"/>
      <c r="B80" s="4" t="s">
        <v>84</v>
      </c>
      <c r="C80" s="4" t="s">
        <v>114</v>
      </c>
      <c r="D80" s="26">
        <v>104422700</v>
      </c>
      <c r="E80" s="36">
        <v>-3272500</v>
      </c>
      <c r="F80" s="5">
        <f t="shared" ref="F80:H97" si="3">D80+E80</f>
        <v>101150200</v>
      </c>
      <c r="G80" s="5"/>
      <c r="H80" s="5">
        <f t="shared" si="3"/>
        <v>101150200</v>
      </c>
    </row>
    <row r="81" spans="1:8" ht="66" customHeight="1" x14ac:dyDescent="0.25">
      <c r="A81" s="22"/>
      <c r="B81" s="4" t="s">
        <v>156</v>
      </c>
      <c r="C81" s="4" t="s">
        <v>157</v>
      </c>
      <c r="D81" s="26">
        <v>883800</v>
      </c>
      <c r="E81" s="36">
        <v>-16300</v>
      </c>
      <c r="F81" s="5">
        <f t="shared" si="3"/>
        <v>867500</v>
      </c>
      <c r="G81" s="5"/>
      <c r="H81" s="5">
        <f t="shared" si="3"/>
        <v>867500</v>
      </c>
    </row>
    <row r="82" spans="1:8" ht="81" customHeight="1" x14ac:dyDescent="0.25">
      <c r="A82" s="22"/>
      <c r="B82" s="4" t="s">
        <v>85</v>
      </c>
      <c r="C82" s="4" t="s">
        <v>115</v>
      </c>
      <c r="D82" s="5">
        <v>177400</v>
      </c>
      <c r="E82" s="35">
        <v>-72300</v>
      </c>
      <c r="F82" s="5">
        <f t="shared" si="3"/>
        <v>105100</v>
      </c>
      <c r="G82" s="43">
        <v>-4900</v>
      </c>
      <c r="H82" s="5">
        <f t="shared" si="3"/>
        <v>100200</v>
      </c>
    </row>
    <row r="83" spans="1:8" ht="81" customHeight="1" x14ac:dyDescent="0.25">
      <c r="A83" s="22"/>
      <c r="B83" s="4" t="s">
        <v>166</v>
      </c>
      <c r="C83" s="4" t="s">
        <v>167</v>
      </c>
      <c r="D83" s="5"/>
      <c r="E83" s="35">
        <v>120700</v>
      </c>
      <c r="F83" s="5">
        <f t="shared" si="3"/>
        <v>120700</v>
      </c>
      <c r="G83" s="5"/>
      <c r="H83" s="5">
        <f t="shared" si="3"/>
        <v>120700</v>
      </c>
    </row>
    <row r="84" spans="1:8" ht="64.5" customHeight="1" x14ac:dyDescent="0.25">
      <c r="A84" s="22"/>
      <c r="B84" s="4" t="s">
        <v>86</v>
      </c>
      <c r="C84" s="4" t="s">
        <v>87</v>
      </c>
      <c r="D84" s="5">
        <v>11163000</v>
      </c>
      <c r="E84" s="35">
        <v>302800</v>
      </c>
      <c r="F84" s="5">
        <f t="shared" si="3"/>
        <v>11465800</v>
      </c>
      <c r="G84" s="5"/>
      <c r="H84" s="5">
        <f t="shared" si="3"/>
        <v>11465800</v>
      </c>
    </row>
    <row r="85" spans="1:8" ht="48" customHeight="1" x14ac:dyDescent="0.25">
      <c r="A85" s="22"/>
      <c r="B85" s="4" t="s">
        <v>88</v>
      </c>
      <c r="C85" s="31" t="s">
        <v>89</v>
      </c>
      <c r="D85" s="5">
        <v>202443700</v>
      </c>
      <c r="E85" s="35">
        <v>-11201200</v>
      </c>
      <c r="F85" s="5">
        <f t="shared" si="3"/>
        <v>191242500</v>
      </c>
      <c r="G85" s="5"/>
      <c r="H85" s="5">
        <f t="shared" si="3"/>
        <v>191242500</v>
      </c>
    </row>
    <row r="86" spans="1:8" ht="48" customHeight="1" x14ac:dyDescent="0.25">
      <c r="A86" s="22"/>
      <c r="B86" s="4" t="s">
        <v>90</v>
      </c>
      <c r="C86" s="31" t="s">
        <v>91</v>
      </c>
      <c r="D86" s="5">
        <v>9745900</v>
      </c>
      <c r="E86" s="35">
        <v>-400000</v>
      </c>
      <c r="F86" s="5">
        <f t="shared" si="3"/>
        <v>9345900</v>
      </c>
      <c r="G86" s="5"/>
      <c r="H86" s="5">
        <f t="shared" si="3"/>
        <v>9345900</v>
      </c>
    </row>
    <row r="87" spans="1:8" ht="69" customHeight="1" x14ac:dyDescent="0.25">
      <c r="A87" s="22"/>
      <c r="B87" s="4" t="s">
        <v>119</v>
      </c>
      <c r="C87" s="4" t="s">
        <v>92</v>
      </c>
      <c r="D87" s="5">
        <v>6417800</v>
      </c>
      <c r="E87" s="35">
        <v>23000</v>
      </c>
      <c r="F87" s="5">
        <f t="shared" si="3"/>
        <v>6440800</v>
      </c>
      <c r="G87" s="5"/>
      <c r="H87" s="5">
        <f t="shared" si="3"/>
        <v>6440800</v>
      </c>
    </row>
    <row r="88" spans="1:8" ht="66" customHeight="1" x14ac:dyDescent="0.25">
      <c r="A88" s="22"/>
      <c r="B88" s="4" t="s">
        <v>93</v>
      </c>
      <c r="C88" s="4" t="s">
        <v>116</v>
      </c>
      <c r="D88" s="5">
        <v>448248700</v>
      </c>
      <c r="E88" s="35">
        <v>-34986500</v>
      </c>
      <c r="F88" s="5">
        <f t="shared" si="3"/>
        <v>413262200</v>
      </c>
      <c r="G88" s="5"/>
      <c r="H88" s="5">
        <f t="shared" si="3"/>
        <v>413262200</v>
      </c>
    </row>
    <row r="89" spans="1:8" ht="110.25" x14ac:dyDescent="0.25">
      <c r="A89" s="22"/>
      <c r="B89" s="4" t="s">
        <v>94</v>
      </c>
      <c r="C89" s="4" t="s">
        <v>112</v>
      </c>
      <c r="D89" s="5">
        <v>11027100</v>
      </c>
      <c r="E89" s="35">
        <v>-2953100</v>
      </c>
      <c r="F89" s="5">
        <f t="shared" si="3"/>
        <v>8074000</v>
      </c>
      <c r="G89" s="5"/>
      <c r="H89" s="5">
        <f t="shared" si="3"/>
        <v>8074000</v>
      </c>
    </row>
    <row r="90" spans="1:8" ht="129.75" customHeight="1" x14ac:dyDescent="0.25">
      <c r="A90" s="22"/>
      <c r="B90" s="4" t="s">
        <v>169</v>
      </c>
      <c r="C90" s="4" t="s">
        <v>182</v>
      </c>
      <c r="D90" s="5"/>
      <c r="E90" s="35">
        <v>98898300</v>
      </c>
      <c r="F90" s="5">
        <f t="shared" si="3"/>
        <v>98898300</v>
      </c>
      <c r="G90" s="5"/>
      <c r="H90" s="5">
        <f t="shared" si="3"/>
        <v>98898300</v>
      </c>
    </row>
    <row r="91" spans="1:8" ht="113.25" customHeight="1" x14ac:dyDescent="0.25">
      <c r="A91" s="22"/>
      <c r="B91" s="4" t="s">
        <v>95</v>
      </c>
      <c r="C91" s="4" t="s">
        <v>221</v>
      </c>
      <c r="D91" s="5">
        <v>43033500</v>
      </c>
      <c r="E91" s="35">
        <v>-18977100</v>
      </c>
      <c r="F91" s="5">
        <f t="shared" si="3"/>
        <v>24056400</v>
      </c>
      <c r="G91" s="5"/>
      <c r="H91" s="5">
        <f t="shared" si="3"/>
        <v>24056400</v>
      </c>
    </row>
    <row r="92" spans="1:8" ht="66" customHeight="1" x14ac:dyDescent="0.25">
      <c r="A92" s="22"/>
      <c r="B92" s="4" t="s">
        <v>178</v>
      </c>
      <c r="C92" s="4" t="s">
        <v>179</v>
      </c>
      <c r="D92" s="5"/>
      <c r="E92" s="35">
        <v>42777300</v>
      </c>
      <c r="F92" s="5">
        <f t="shared" si="3"/>
        <v>42777300</v>
      </c>
      <c r="G92" s="5"/>
      <c r="H92" s="5">
        <f t="shared" si="3"/>
        <v>42777300</v>
      </c>
    </row>
    <row r="93" spans="1:8" ht="48.75" customHeight="1" x14ac:dyDescent="0.25">
      <c r="A93" s="22"/>
      <c r="B93" s="4" t="s">
        <v>154</v>
      </c>
      <c r="C93" s="6" t="s">
        <v>155</v>
      </c>
      <c r="D93" s="5">
        <v>21550700</v>
      </c>
      <c r="E93" s="5"/>
      <c r="F93" s="5">
        <f t="shared" si="3"/>
        <v>21550700</v>
      </c>
      <c r="G93" s="5"/>
      <c r="H93" s="5">
        <f t="shared" si="3"/>
        <v>21550700</v>
      </c>
    </row>
    <row r="94" spans="1:8" ht="130.5" customHeight="1" x14ac:dyDescent="0.25">
      <c r="A94" s="22"/>
      <c r="B94" s="4" t="s">
        <v>124</v>
      </c>
      <c r="C94" s="4" t="s">
        <v>144</v>
      </c>
      <c r="D94" s="27">
        <f>303483600+35169200</f>
        <v>338652800</v>
      </c>
      <c r="E94" s="38">
        <v>16571600</v>
      </c>
      <c r="F94" s="5">
        <f t="shared" si="3"/>
        <v>355224400</v>
      </c>
      <c r="G94" s="5"/>
      <c r="H94" s="5">
        <f t="shared" si="3"/>
        <v>355224400</v>
      </c>
    </row>
    <row r="95" spans="1:8" ht="84" customHeight="1" x14ac:dyDescent="0.25">
      <c r="A95" s="22"/>
      <c r="B95" s="4" t="s">
        <v>141</v>
      </c>
      <c r="C95" s="6" t="s">
        <v>145</v>
      </c>
      <c r="D95" s="5">
        <v>30435400</v>
      </c>
      <c r="E95" s="35">
        <v>-1449300</v>
      </c>
      <c r="F95" s="5">
        <f t="shared" si="3"/>
        <v>28986100</v>
      </c>
      <c r="G95" s="5"/>
      <c r="H95" s="5">
        <f t="shared" si="3"/>
        <v>28986100</v>
      </c>
    </row>
    <row r="96" spans="1:8" ht="141.75" x14ac:dyDescent="0.25">
      <c r="A96" s="22"/>
      <c r="B96" s="4" t="s">
        <v>212</v>
      </c>
      <c r="C96" s="4" t="s">
        <v>213</v>
      </c>
      <c r="D96" s="5"/>
      <c r="E96" s="35"/>
      <c r="F96" s="5"/>
      <c r="G96" s="43">
        <v>189606100</v>
      </c>
      <c r="H96" s="5">
        <f t="shared" si="3"/>
        <v>189606100</v>
      </c>
    </row>
    <row r="97" spans="1:8" ht="38.25" customHeight="1" x14ac:dyDescent="0.25">
      <c r="A97" s="22"/>
      <c r="B97" s="4" t="s">
        <v>103</v>
      </c>
      <c r="C97" s="4" t="s">
        <v>125</v>
      </c>
      <c r="D97" s="5">
        <v>82579100</v>
      </c>
      <c r="E97" s="35">
        <v>-2930500</v>
      </c>
      <c r="F97" s="5">
        <f t="shared" si="3"/>
        <v>79648600</v>
      </c>
      <c r="G97" s="5"/>
      <c r="H97" s="5">
        <f t="shared" si="3"/>
        <v>79648600</v>
      </c>
    </row>
    <row r="98" spans="1:8" ht="19.5" customHeight="1" x14ac:dyDescent="0.25">
      <c r="A98" s="22"/>
      <c r="B98" s="8" t="s">
        <v>96</v>
      </c>
      <c r="C98" s="8" t="s">
        <v>97</v>
      </c>
      <c r="D98" s="2">
        <f>SUM(D99:D110)</f>
        <v>193253980</v>
      </c>
      <c r="E98" s="2">
        <f>SUM(E99:E110)</f>
        <v>-11610100</v>
      </c>
      <c r="F98" s="2">
        <f>SUM(F99:F110)</f>
        <v>181643880</v>
      </c>
      <c r="G98" s="2">
        <f>SUM(G99:G110)</f>
        <v>13450000</v>
      </c>
      <c r="H98" s="2">
        <f>SUM(H99:H110)</f>
        <v>195093880</v>
      </c>
    </row>
    <row r="99" spans="1:8" ht="69" customHeight="1" x14ac:dyDescent="0.25">
      <c r="A99" s="22"/>
      <c r="B99" s="4" t="s">
        <v>117</v>
      </c>
      <c r="C99" s="4" t="s">
        <v>98</v>
      </c>
      <c r="D99" s="5">
        <v>8312180</v>
      </c>
      <c r="E99" s="5"/>
      <c r="F99" s="5">
        <f>D99+E99</f>
        <v>8312180</v>
      </c>
      <c r="G99" s="5"/>
      <c r="H99" s="5">
        <f>F99+G99</f>
        <v>8312180</v>
      </c>
    </row>
    <row r="100" spans="1:8" ht="67.5" customHeight="1" x14ac:dyDescent="0.25">
      <c r="A100" s="22"/>
      <c r="B100" s="4" t="s">
        <v>118</v>
      </c>
      <c r="C100" s="4" t="s">
        <v>99</v>
      </c>
      <c r="D100" s="5">
        <v>3219400</v>
      </c>
      <c r="E100" s="5"/>
      <c r="F100" s="5">
        <f t="shared" ref="F100:H110" si="4">D100+E100</f>
        <v>3219400</v>
      </c>
      <c r="G100" s="5"/>
      <c r="H100" s="5">
        <f t="shared" si="4"/>
        <v>3219400</v>
      </c>
    </row>
    <row r="101" spans="1:8" ht="99" customHeight="1" x14ac:dyDescent="0.25">
      <c r="A101" s="22"/>
      <c r="B101" s="28" t="s">
        <v>105</v>
      </c>
      <c r="C101" s="4" t="s">
        <v>146</v>
      </c>
      <c r="D101" s="5">
        <v>87647400</v>
      </c>
      <c r="E101" s="35">
        <v>-2711700</v>
      </c>
      <c r="F101" s="5">
        <f t="shared" si="4"/>
        <v>84935700</v>
      </c>
      <c r="G101" s="5"/>
      <c r="H101" s="5">
        <f t="shared" si="4"/>
        <v>84935700</v>
      </c>
    </row>
    <row r="102" spans="1:8" ht="81.75" customHeight="1" x14ac:dyDescent="0.25">
      <c r="A102" s="22"/>
      <c r="B102" s="28" t="s">
        <v>142</v>
      </c>
      <c r="C102" s="4" t="s">
        <v>143</v>
      </c>
      <c r="D102" s="5">
        <v>436000</v>
      </c>
      <c r="E102" s="35">
        <v>-1000</v>
      </c>
      <c r="F102" s="5">
        <f t="shared" si="4"/>
        <v>435000</v>
      </c>
      <c r="G102" s="5"/>
      <c r="H102" s="5">
        <f t="shared" si="4"/>
        <v>435000</v>
      </c>
    </row>
    <row r="103" spans="1:8" ht="111" customHeight="1" x14ac:dyDescent="0.25">
      <c r="A103" s="22"/>
      <c r="B103" s="28" t="s">
        <v>168</v>
      </c>
      <c r="C103" s="4" t="s">
        <v>184</v>
      </c>
      <c r="D103" s="5"/>
      <c r="E103" s="35">
        <v>737000</v>
      </c>
      <c r="F103" s="5">
        <f t="shared" si="4"/>
        <v>737000</v>
      </c>
      <c r="G103" s="5"/>
      <c r="H103" s="5">
        <f t="shared" si="4"/>
        <v>737000</v>
      </c>
    </row>
    <row r="104" spans="1:8" ht="66.75" customHeight="1" x14ac:dyDescent="0.25">
      <c r="A104" s="22"/>
      <c r="B104" s="28" t="s">
        <v>214</v>
      </c>
      <c r="C104" s="4" t="s">
        <v>215</v>
      </c>
      <c r="D104" s="5"/>
      <c r="E104" s="35"/>
      <c r="F104" s="5"/>
      <c r="G104" s="43">
        <v>12600000</v>
      </c>
      <c r="H104" s="5">
        <f t="shared" si="4"/>
        <v>12600000</v>
      </c>
    </row>
    <row r="105" spans="1:8" ht="84" customHeight="1" x14ac:dyDescent="0.25">
      <c r="A105" s="22"/>
      <c r="B105" s="28" t="s">
        <v>216</v>
      </c>
      <c r="C105" s="4" t="s">
        <v>217</v>
      </c>
      <c r="D105" s="5"/>
      <c r="E105" s="35"/>
      <c r="F105" s="5"/>
      <c r="G105" s="43">
        <v>400000</v>
      </c>
      <c r="H105" s="5">
        <f t="shared" si="4"/>
        <v>400000</v>
      </c>
    </row>
    <row r="106" spans="1:8" ht="82.5" customHeight="1" x14ac:dyDescent="0.25">
      <c r="A106" s="22"/>
      <c r="B106" s="28" t="s">
        <v>218</v>
      </c>
      <c r="C106" s="4" t="s">
        <v>219</v>
      </c>
      <c r="D106" s="5"/>
      <c r="E106" s="35"/>
      <c r="F106" s="5"/>
      <c r="G106" s="43">
        <v>450000</v>
      </c>
      <c r="H106" s="5">
        <f t="shared" si="4"/>
        <v>450000</v>
      </c>
    </row>
    <row r="107" spans="1:8" ht="98.25" customHeight="1" x14ac:dyDescent="0.25">
      <c r="A107" s="22"/>
      <c r="B107" s="4" t="s">
        <v>106</v>
      </c>
      <c r="C107" s="4" t="s">
        <v>107</v>
      </c>
      <c r="D107" s="5">
        <v>60225000</v>
      </c>
      <c r="E107" s="35">
        <v>-3950700</v>
      </c>
      <c r="F107" s="5">
        <f t="shared" si="4"/>
        <v>56274300</v>
      </c>
      <c r="G107" s="5"/>
      <c r="H107" s="5">
        <f t="shared" si="4"/>
        <v>56274300</v>
      </c>
    </row>
    <row r="108" spans="1:8" ht="173.25" x14ac:dyDescent="0.25">
      <c r="A108" s="22"/>
      <c r="B108" s="4" t="s">
        <v>132</v>
      </c>
      <c r="C108" s="4" t="s">
        <v>133</v>
      </c>
      <c r="D108" s="5">
        <v>12013500</v>
      </c>
      <c r="E108" s="35">
        <v>-6398400</v>
      </c>
      <c r="F108" s="5">
        <f t="shared" si="4"/>
        <v>5615100</v>
      </c>
      <c r="G108" s="5"/>
      <c r="H108" s="5">
        <f t="shared" si="4"/>
        <v>5615100</v>
      </c>
    </row>
    <row r="109" spans="1:8" ht="197.25" customHeight="1" x14ac:dyDescent="0.25">
      <c r="A109" s="22"/>
      <c r="B109" s="4" t="s">
        <v>134</v>
      </c>
      <c r="C109" s="4" t="s">
        <v>135</v>
      </c>
      <c r="D109" s="5">
        <v>20092300</v>
      </c>
      <c r="E109" s="35">
        <v>-1027400</v>
      </c>
      <c r="F109" s="5">
        <f t="shared" si="4"/>
        <v>19064900</v>
      </c>
      <c r="G109" s="5"/>
      <c r="H109" s="5">
        <f t="shared" si="4"/>
        <v>19064900</v>
      </c>
    </row>
    <row r="110" spans="1:8" ht="65.25" customHeight="1" x14ac:dyDescent="0.25">
      <c r="A110" s="22"/>
      <c r="B110" s="4" t="s">
        <v>136</v>
      </c>
      <c r="C110" s="4" t="s">
        <v>137</v>
      </c>
      <c r="D110" s="5">
        <v>1308200</v>
      </c>
      <c r="E110" s="35">
        <v>1742100</v>
      </c>
      <c r="F110" s="5">
        <f t="shared" si="4"/>
        <v>3050300</v>
      </c>
      <c r="G110" s="5"/>
      <c r="H110" s="5">
        <f t="shared" si="4"/>
        <v>3050300</v>
      </c>
    </row>
    <row r="111" spans="1:8" ht="33.75" customHeight="1" x14ac:dyDescent="0.25">
      <c r="A111" s="22"/>
      <c r="B111" s="8" t="s">
        <v>139</v>
      </c>
      <c r="C111" s="8" t="s">
        <v>140</v>
      </c>
      <c r="D111" s="9">
        <f>D112</f>
        <v>506932000</v>
      </c>
      <c r="E111" s="9">
        <f>E112</f>
        <v>122959000</v>
      </c>
      <c r="F111" s="9">
        <f>F112</f>
        <v>629891000</v>
      </c>
      <c r="G111" s="9">
        <f>G112</f>
        <v>320282192</v>
      </c>
      <c r="H111" s="9">
        <f>H112</f>
        <v>950173192</v>
      </c>
    </row>
    <row r="112" spans="1:8" ht="49.5" customHeight="1" x14ac:dyDescent="0.25">
      <c r="A112" s="22"/>
      <c r="B112" s="8" t="s">
        <v>101</v>
      </c>
      <c r="C112" s="8" t="s">
        <v>102</v>
      </c>
      <c r="D112" s="9">
        <f>SUM(D113:D113)</f>
        <v>506932000</v>
      </c>
      <c r="E112" s="9">
        <f>SUM(E113:E113)</f>
        <v>122959000</v>
      </c>
      <c r="F112" s="9">
        <f>SUM(F113:F113)</f>
        <v>629891000</v>
      </c>
      <c r="G112" s="9">
        <f>SUM(G113:G113)</f>
        <v>320282192</v>
      </c>
      <c r="H112" s="9">
        <f>SUM(H113:H113)</f>
        <v>950173192</v>
      </c>
    </row>
    <row r="113" spans="1:9" ht="99" customHeight="1" x14ac:dyDescent="0.25">
      <c r="A113" s="22"/>
      <c r="B113" s="10" t="s">
        <v>147</v>
      </c>
      <c r="C113" s="10" t="s">
        <v>148</v>
      </c>
      <c r="D113" s="11">
        <v>506932000</v>
      </c>
      <c r="E113" s="37">
        <v>122959000</v>
      </c>
      <c r="F113" s="11">
        <f>D113+E113</f>
        <v>629891000</v>
      </c>
      <c r="G113" s="11">
        <v>320282192</v>
      </c>
      <c r="H113" s="11">
        <f>F113+G113</f>
        <v>950173192</v>
      </c>
    </row>
    <row r="114" spans="1:9" ht="19.5" customHeight="1" x14ac:dyDescent="0.25">
      <c r="A114" s="22"/>
      <c r="B114" s="45" t="s">
        <v>113</v>
      </c>
      <c r="C114" s="46"/>
      <c r="D114" s="2">
        <f>SUM(D8,D48)</f>
        <v>53469251300</v>
      </c>
      <c r="E114" s="2">
        <f>SUM(E8,E48)</f>
        <v>498736800</v>
      </c>
      <c r="F114" s="2">
        <f>SUM(F8,F48)</f>
        <v>53967988100</v>
      </c>
      <c r="G114" s="2">
        <f>SUM(G8,G48)</f>
        <v>1379690992</v>
      </c>
      <c r="H114" s="2">
        <f>SUM(H8,H48)</f>
        <v>55347679092</v>
      </c>
      <c r="I114" s="24"/>
    </row>
  </sheetData>
  <mergeCells count="5">
    <mergeCell ref="B114:C114"/>
    <mergeCell ref="B1:H1"/>
    <mergeCell ref="B2:H2"/>
    <mergeCell ref="B3:H3"/>
    <mergeCell ref="B5:H5"/>
  </mergeCells>
  <phoneticPr fontId="0" type="noConversion"/>
  <printOptions horizontalCentered="1"/>
  <pageMargins left="0.55118110236220474" right="0.19685039370078741" top="0.6692913385826772" bottom="0.39370078740157483" header="0.27559055118110237" footer="0.15748031496062992"/>
  <pageSetup paperSize="9" orientation="portrait"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Леонова Анна Владимировна</cp:lastModifiedBy>
  <cp:lastPrinted>2016-03-14T06:44:54Z</cp:lastPrinted>
  <dcterms:created xsi:type="dcterms:W3CDTF">2010-10-13T08:18:32Z</dcterms:created>
  <dcterms:modified xsi:type="dcterms:W3CDTF">2016-03-14T06:46:33Z</dcterms:modified>
</cp:coreProperties>
</file>