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65" yWindow="495" windowWidth="14385" windowHeight="12330"/>
  </bookViews>
  <sheets>
    <sheet name="Лист1" sheetId="1" r:id="rId1"/>
  </sheets>
  <definedNames>
    <definedName name="_xlnm._FilterDatabase" localSheetId="0" hidden="1">Лист1!$B$11:$R$116</definedName>
    <definedName name="_xlnm.Print_Titles" localSheetId="0">Лист1!$11:$11</definedName>
    <definedName name="_xlnm.Print_Area" localSheetId="0">Лист1!$B$1:$R$116</definedName>
  </definedNames>
  <calcPr calcId="145621"/>
</workbook>
</file>

<file path=xl/calcChain.xml><?xml version="1.0" encoding="utf-8"?>
<calcChain xmlns="http://schemas.openxmlformats.org/spreadsheetml/2006/main">
  <c r="J52" i="1" l="1"/>
  <c r="J51" i="1"/>
  <c r="Q107" i="1" l="1"/>
  <c r="Q108" i="1"/>
  <c r="Q109" i="1"/>
  <c r="Q110" i="1"/>
  <c r="Q111" i="1"/>
  <c r="Q112" i="1"/>
  <c r="Q113" i="1"/>
  <c r="Q114" i="1"/>
  <c r="Q115" i="1"/>
  <c r="Q106" i="1"/>
  <c r="O106" i="1"/>
  <c r="P105" i="1"/>
  <c r="O105" i="1"/>
  <c r="Q104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85" i="1"/>
  <c r="O85" i="1"/>
  <c r="P84" i="1"/>
  <c r="R84" i="1"/>
  <c r="Q52" i="1"/>
  <c r="Q54" i="1"/>
  <c r="Q55" i="1"/>
  <c r="Q56" i="1"/>
  <c r="Q57" i="1"/>
  <c r="Q58" i="1"/>
  <c r="Q59" i="1"/>
  <c r="Q61" i="1"/>
  <c r="Q62" i="1"/>
  <c r="Q63" i="1"/>
  <c r="Q64" i="1"/>
  <c r="Q65" i="1"/>
  <c r="Q66" i="1"/>
  <c r="Q67" i="1"/>
  <c r="Q68" i="1"/>
  <c r="Q69" i="1"/>
  <c r="Q70" i="1"/>
  <c r="Q72" i="1"/>
  <c r="Q73" i="1"/>
  <c r="Q74" i="1"/>
  <c r="Q75" i="1"/>
  <c r="Q76" i="1"/>
  <c r="Q77" i="1"/>
  <c r="Q78" i="1"/>
  <c r="Q80" i="1"/>
  <c r="Q81" i="1"/>
  <c r="Q82" i="1"/>
  <c r="Q83" i="1"/>
  <c r="Q51" i="1"/>
  <c r="P50" i="1"/>
  <c r="O50" i="1"/>
  <c r="Q49" i="1"/>
  <c r="Q48" i="1" s="1"/>
  <c r="O49" i="1"/>
  <c r="P48" i="1"/>
  <c r="O48" i="1"/>
  <c r="O47" i="1"/>
  <c r="O46" i="1"/>
  <c r="Q45" i="1"/>
  <c r="Q44" i="1" s="1"/>
  <c r="O45" i="1"/>
  <c r="P44" i="1"/>
  <c r="O44" i="1"/>
  <c r="Q43" i="1"/>
  <c r="O43" i="1"/>
  <c r="Q42" i="1"/>
  <c r="P41" i="1"/>
  <c r="Q41" i="1"/>
  <c r="O41" i="1"/>
  <c r="Q40" i="1"/>
  <c r="O40" i="1"/>
  <c r="Q39" i="1"/>
  <c r="O39" i="1"/>
  <c r="Q37" i="1"/>
  <c r="Q38" i="1"/>
  <c r="O38" i="1"/>
  <c r="O37" i="1"/>
  <c r="Q36" i="1"/>
  <c r="O36" i="1"/>
  <c r="P35" i="1"/>
  <c r="O35" i="1"/>
  <c r="Q34" i="1"/>
  <c r="O34" i="1"/>
  <c r="Q33" i="1"/>
  <c r="O33" i="1"/>
  <c r="Q32" i="1"/>
  <c r="O32" i="1"/>
  <c r="Q31" i="1"/>
  <c r="O31" i="1"/>
  <c r="Q30" i="1"/>
  <c r="O30" i="1"/>
  <c r="Q29" i="1"/>
  <c r="Q28" i="1" s="1"/>
  <c r="O29" i="1"/>
  <c r="P28" i="1"/>
  <c r="O28" i="1"/>
  <c r="Q27" i="1"/>
  <c r="O27" i="1"/>
  <c r="Q26" i="1"/>
  <c r="O26" i="1"/>
  <c r="Q25" i="1"/>
  <c r="Q24" i="1" s="1"/>
  <c r="O25" i="1"/>
  <c r="P24" i="1"/>
  <c r="O24" i="1"/>
  <c r="Q22" i="1"/>
  <c r="Q23" i="1"/>
  <c r="Q21" i="1"/>
  <c r="Q20" i="1" s="1"/>
  <c r="O21" i="1"/>
  <c r="P20" i="1"/>
  <c r="O20" i="1"/>
  <c r="Q19" i="1"/>
  <c r="Q18" i="1" s="1"/>
  <c r="O19" i="1"/>
  <c r="P18" i="1"/>
  <c r="O18" i="1"/>
  <c r="Q17" i="1"/>
  <c r="P16" i="1"/>
  <c r="Q16" i="1"/>
  <c r="O16" i="1"/>
  <c r="Q15" i="1"/>
  <c r="Q13" i="1" s="1"/>
  <c r="O15" i="1"/>
  <c r="Q14" i="1"/>
  <c r="O13" i="1"/>
  <c r="O14" i="1"/>
  <c r="P13" i="1"/>
  <c r="O12" i="1"/>
  <c r="J113" i="1"/>
  <c r="J114" i="1"/>
  <c r="J115" i="1"/>
  <c r="J111" i="1"/>
  <c r="J112" i="1"/>
  <c r="J107" i="1"/>
  <c r="J108" i="1"/>
  <c r="J109" i="1"/>
  <c r="J110" i="1"/>
  <c r="J106" i="1"/>
  <c r="I105" i="1"/>
  <c r="H10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85" i="1"/>
  <c r="I84" i="1"/>
  <c r="J84" i="1"/>
  <c r="H84" i="1"/>
  <c r="J53" i="1"/>
  <c r="J55" i="1"/>
  <c r="J56" i="1"/>
  <c r="J57" i="1"/>
  <c r="J58" i="1"/>
  <c r="J59" i="1"/>
  <c r="J60" i="1"/>
  <c r="J61" i="1"/>
  <c r="J62" i="1"/>
  <c r="J63" i="1"/>
  <c r="J65" i="1"/>
  <c r="J66" i="1"/>
  <c r="J67" i="1"/>
  <c r="J68" i="1"/>
  <c r="J69" i="1"/>
  <c r="J70" i="1"/>
  <c r="J71" i="1"/>
  <c r="J72" i="1"/>
  <c r="J73" i="1"/>
  <c r="J74" i="1"/>
  <c r="J75" i="1"/>
  <c r="J77" i="1"/>
  <c r="J78" i="1"/>
  <c r="J79" i="1"/>
  <c r="J81" i="1"/>
  <c r="J83" i="1"/>
  <c r="H51" i="1"/>
  <c r="I50" i="1"/>
  <c r="J49" i="1"/>
  <c r="I48" i="1"/>
  <c r="J48" i="1"/>
  <c r="H48" i="1"/>
  <c r="J45" i="1"/>
  <c r="J44" i="1" s="1"/>
  <c r="H45" i="1"/>
  <c r="I44" i="1"/>
  <c r="H44" i="1"/>
  <c r="J43" i="1"/>
  <c r="H43" i="1"/>
  <c r="J42" i="1"/>
  <c r="I41" i="1"/>
  <c r="J41" i="1"/>
  <c r="H41" i="1"/>
  <c r="J40" i="1"/>
  <c r="H40" i="1"/>
  <c r="J39" i="1"/>
  <c r="H39" i="1"/>
  <c r="J37" i="1"/>
  <c r="J38" i="1"/>
  <c r="J36" i="1"/>
  <c r="J35" i="1" s="1"/>
  <c r="H36" i="1"/>
  <c r="I35" i="1"/>
  <c r="H35" i="1"/>
  <c r="J34" i="1"/>
  <c r="H34" i="1"/>
  <c r="J33" i="1"/>
  <c r="H33" i="1"/>
  <c r="J32" i="1"/>
  <c r="H32" i="1"/>
  <c r="J31" i="1"/>
  <c r="J28" i="1" s="1"/>
  <c r="H31" i="1"/>
  <c r="J30" i="1"/>
  <c r="J29" i="1"/>
  <c r="H30" i="1"/>
  <c r="H29" i="1"/>
  <c r="I28" i="1"/>
  <c r="H28" i="1"/>
  <c r="J27" i="1"/>
  <c r="H27" i="1"/>
  <c r="J26" i="1"/>
  <c r="H26" i="1"/>
  <c r="J25" i="1"/>
  <c r="J24" i="1" s="1"/>
  <c r="H25" i="1"/>
  <c r="I24" i="1"/>
  <c r="H24" i="1"/>
  <c r="J22" i="1"/>
  <c r="J23" i="1"/>
  <c r="J21" i="1"/>
  <c r="J20" i="1" s="1"/>
  <c r="H23" i="1"/>
  <c r="H22" i="1"/>
  <c r="H21" i="1"/>
  <c r="I20" i="1"/>
  <c r="H20" i="1"/>
  <c r="J19" i="1"/>
  <c r="J18" i="1" s="1"/>
  <c r="I18" i="1"/>
  <c r="H18" i="1"/>
  <c r="J17" i="1"/>
  <c r="J16" i="1" s="1"/>
  <c r="I16" i="1"/>
  <c r="H16" i="1"/>
  <c r="J15" i="1"/>
  <c r="H15" i="1"/>
  <c r="J14" i="1"/>
  <c r="J13" i="1" s="1"/>
  <c r="H14" i="1"/>
  <c r="I13" i="1"/>
  <c r="H13" i="1"/>
  <c r="Q50" i="1" l="1"/>
  <c r="I47" i="1"/>
  <c r="I46" i="1" s="1"/>
  <c r="I116" i="1" s="1"/>
  <c r="Q105" i="1"/>
  <c r="Q47" i="1" s="1"/>
  <c r="Q46" i="1" s="1"/>
  <c r="Q116" i="1" s="1"/>
  <c r="P47" i="1"/>
  <c r="P46" i="1" s="1"/>
  <c r="P116" i="1" s="1"/>
  <c r="Q84" i="1"/>
  <c r="Q35" i="1"/>
  <c r="P12" i="1"/>
  <c r="Q12" i="1"/>
  <c r="J105" i="1"/>
  <c r="J12" i="1"/>
  <c r="I12" i="1"/>
  <c r="K105" i="1"/>
  <c r="L105" i="1"/>
  <c r="N105" i="1"/>
  <c r="G105" i="1"/>
  <c r="N84" i="1" l="1"/>
  <c r="M51" i="1"/>
  <c r="N50" i="1"/>
  <c r="N48" i="1"/>
  <c r="N44" i="1"/>
  <c r="M43" i="1"/>
  <c r="N41" i="1"/>
  <c r="M40" i="1"/>
  <c r="M39" i="1"/>
  <c r="M38" i="1"/>
  <c r="M37" i="1"/>
  <c r="M36" i="1"/>
  <c r="N35" i="1"/>
  <c r="M34" i="1"/>
  <c r="M33" i="1"/>
  <c r="M32" i="1"/>
  <c r="M31" i="1"/>
  <c r="M30" i="1"/>
  <c r="M29" i="1"/>
  <c r="N28" i="1"/>
  <c r="M27" i="1"/>
  <c r="M26" i="1"/>
  <c r="M25" i="1"/>
  <c r="N24" i="1"/>
  <c r="M23" i="1"/>
  <c r="O23" i="1" s="1"/>
  <c r="M22" i="1"/>
  <c r="O22" i="1" s="1"/>
  <c r="M21" i="1"/>
  <c r="N20" i="1"/>
  <c r="M19" i="1"/>
  <c r="N18" i="1"/>
  <c r="M17" i="1"/>
  <c r="M16" i="1" s="1"/>
  <c r="N16" i="1"/>
  <c r="M15" i="1"/>
  <c r="M14" i="1"/>
  <c r="N13" i="1"/>
  <c r="G84" i="1"/>
  <c r="F51" i="1"/>
  <c r="G50" i="1"/>
  <c r="F49" i="1"/>
  <c r="H49" i="1" s="1"/>
  <c r="G48" i="1"/>
  <c r="G44" i="1"/>
  <c r="F43" i="1"/>
  <c r="F42" i="1"/>
  <c r="F41" i="1" s="1"/>
  <c r="G41" i="1"/>
  <c r="F40" i="1"/>
  <c r="F39" i="1"/>
  <c r="F38" i="1"/>
  <c r="H38" i="1" s="1"/>
  <c r="F37" i="1"/>
  <c r="H37" i="1" s="1"/>
  <c r="F36" i="1"/>
  <c r="G35" i="1"/>
  <c r="F34" i="1"/>
  <c r="F33" i="1"/>
  <c r="F32" i="1"/>
  <c r="F31" i="1"/>
  <c r="F30" i="1"/>
  <c r="F29" i="1"/>
  <c r="G28" i="1"/>
  <c r="F27" i="1"/>
  <c r="F26" i="1"/>
  <c r="F25" i="1"/>
  <c r="G24" i="1"/>
  <c r="F23" i="1"/>
  <c r="F22" i="1"/>
  <c r="F21" i="1"/>
  <c r="G20" i="1"/>
  <c r="G18" i="1"/>
  <c r="G16" i="1"/>
  <c r="F15" i="1"/>
  <c r="F14" i="1"/>
  <c r="G13" i="1"/>
  <c r="F48" i="1" l="1"/>
  <c r="M20" i="1"/>
  <c r="F13" i="1"/>
  <c r="M24" i="1"/>
  <c r="M28" i="1"/>
  <c r="H42" i="1"/>
  <c r="M13" i="1"/>
  <c r="M18" i="1"/>
  <c r="F35" i="1"/>
  <c r="O17" i="1"/>
  <c r="N47" i="1"/>
  <c r="N46" i="1" s="1"/>
  <c r="F20" i="1"/>
  <c r="F24" i="1"/>
  <c r="M35" i="1"/>
  <c r="O51" i="1"/>
  <c r="F28" i="1"/>
  <c r="N12" i="1"/>
  <c r="G47" i="1"/>
  <c r="G46" i="1" s="1"/>
  <c r="G12" i="1"/>
  <c r="L83" i="1"/>
  <c r="E83" i="1"/>
  <c r="N116" i="1" l="1"/>
  <c r="G116" i="1"/>
  <c r="E105" i="1"/>
  <c r="D105" i="1"/>
  <c r="E84" i="1"/>
  <c r="K84" i="1"/>
  <c r="L84" i="1"/>
  <c r="D84" i="1"/>
  <c r="L50" i="1"/>
  <c r="E50" i="1"/>
  <c r="M81" i="1"/>
  <c r="O81" i="1" s="1"/>
  <c r="F81" i="1"/>
  <c r="H81" i="1" s="1"/>
  <c r="M66" i="1"/>
  <c r="O66" i="1" s="1"/>
  <c r="F66" i="1"/>
  <c r="H66" i="1" s="1"/>
  <c r="M65" i="1"/>
  <c r="O65" i="1" s="1"/>
  <c r="F65" i="1"/>
  <c r="H65" i="1" s="1"/>
  <c r="M101" i="1" l="1"/>
  <c r="O101" i="1" s="1"/>
  <c r="M102" i="1"/>
  <c r="O102" i="1" s="1"/>
  <c r="F101" i="1"/>
  <c r="H101" i="1" s="1"/>
  <c r="F102" i="1"/>
  <c r="H102" i="1" s="1"/>
  <c r="M100" i="1"/>
  <c r="O100" i="1" s="1"/>
  <c r="F100" i="1"/>
  <c r="H100" i="1" s="1"/>
  <c r="M54" i="1"/>
  <c r="O54" i="1" s="1"/>
  <c r="M114" i="1" l="1"/>
  <c r="O114" i="1" s="1"/>
  <c r="F114" i="1"/>
  <c r="H114" i="1" s="1"/>
  <c r="M82" i="1"/>
  <c r="O82" i="1" s="1"/>
  <c r="M83" i="1" l="1"/>
  <c r="O83" i="1" s="1"/>
  <c r="F83" i="1"/>
  <c r="H83" i="1" s="1"/>
  <c r="M115" i="1" l="1"/>
  <c r="O115" i="1" s="1"/>
  <c r="F115" i="1"/>
  <c r="H115" i="1" s="1"/>
  <c r="M113" i="1"/>
  <c r="O113" i="1" s="1"/>
  <c r="F113" i="1"/>
  <c r="H113" i="1" s="1"/>
  <c r="M112" i="1"/>
  <c r="O112" i="1" s="1"/>
  <c r="F112" i="1"/>
  <c r="H112" i="1" s="1"/>
  <c r="M111" i="1"/>
  <c r="O111" i="1" s="1"/>
  <c r="F111" i="1"/>
  <c r="H111" i="1" s="1"/>
  <c r="M110" i="1"/>
  <c r="O110" i="1" s="1"/>
  <c r="F110" i="1"/>
  <c r="H110" i="1" s="1"/>
  <c r="M109" i="1"/>
  <c r="O109" i="1" s="1"/>
  <c r="F109" i="1"/>
  <c r="H109" i="1" s="1"/>
  <c r="M76" i="1"/>
  <c r="O76" i="1" s="1"/>
  <c r="M61" i="1" l="1"/>
  <c r="O61" i="1" s="1"/>
  <c r="F61" i="1"/>
  <c r="H61" i="1" s="1"/>
  <c r="F60" i="1"/>
  <c r="H60" i="1" s="1"/>
  <c r="M58" i="1"/>
  <c r="O58" i="1" s="1"/>
  <c r="F58" i="1"/>
  <c r="H58" i="1" s="1"/>
  <c r="M67" i="1" l="1"/>
  <c r="O67" i="1" s="1"/>
  <c r="F67" i="1"/>
  <c r="H67" i="1" s="1"/>
  <c r="L13" i="1" l="1"/>
  <c r="L16" i="1"/>
  <c r="L18" i="1"/>
  <c r="L20" i="1"/>
  <c r="L24" i="1"/>
  <c r="L28" i="1"/>
  <c r="L35" i="1"/>
  <c r="L41" i="1"/>
  <c r="M42" i="1"/>
  <c r="L44" i="1"/>
  <c r="M45" i="1"/>
  <c r="L48" i="1"/>
  <c r="M49" i="1"/>
  <c r="M52" i="1"/>
  <c r="M55" i="1"/>
  <c r="O55" i="1" s="1"/>
  <c r="M56" i="1"/>
  <c r="O56" i="1" s="1"/>
  <c r="M59" i="1"/>
  <c r="O59" i="1" s="1"/>
  <c r="M62" i="1"/>
  <c r="O62" i="1" s="1"/>
  <c r="M63" i="1"/>
  <c r="O63" i="1" s="1"/>
  <c r="M64" i="1"/>
  <c r="O64" i="1" s="1"/>
  <c r="M68" i="1"/>
  <c r="M69" i="1"/>
  <c r="O69" i="1" s="1"/>
  <c r="M70" i="1"/>
  <c r="O70" i="1" s="1"/>
  <c r="M72" i="1"/>
  <c r="O72" i="1" s="1"/>
  <c r="M73" i="1"/>
  <c r="O73" i="1" s="1"/>
  <c r="M74" i="1"/>
  <c r="O74" i="1" s="1"/>
  <c r="M75" i="1"/>
  <c r="O75" i="1" s="1"/>
  <c r="M78" i="1"/>
  <c r="O78" i="1" s="1"/>
  <c r="M79" i="1"/>
  <c r="M85" i="1"/>
  <c r="M86" i="1"/>
  <c r="O86" i="1" s="1"/>
  <c r="M87" i="1"/>
  <c r="O87" i="1" s="1"/>
  <c r="M88" i="1"/>
  <c r="O88" i="1" s="1"/>
  <c r="M89" i="1"/>
  <c r="O89" i="1" s="1"/>
  <c r="M90" i="1"/>
  <c r="O90" i="1" s="1"/>
  <c r="M91" i="1"/>
  <c r="O91" i="1" s="1"/>
  <c r="M92" i="1"/>
  <c r="O92" i="1" s="1"/>
  <c r="M93" i="1"/>
  <c r="O93" i="1" s="1"/>
  <c r="M94" i="1"/>
  <c r="O94" i="1" s="1"/>
  <c r="M95" i="1"/>
  <c r="O95" i="1" s="1"/>
  <c r="M96" i="1"/>
  <c r="O96" i="1" s="1"/>
  <c r="M97" i="1"/>
  <c r="O97" i="1" s="1"/>
  <c r="M98" i="1"/>
  <c r="O98" i="1" s="1"/>
  <c r="M99" i="1"/>
  <c r="O99" i="1" s="1"/>
  <c r="M103" i="1"/>
  <c r="O103" i="1" s="1"/>
  <c r="M104" i="1"/>
  <c r="O104" i="1" s="1"/>
  <c r="M106" i="1"/>
  <c r="M107" i="1"/>
  <c r="O107" i="1" s="1"/>
  <c r="M108" i="1"/>
  <c r="O108" i="1" s="1"/>
  <c r="F107" i="1"/>
  <c r="H107" i="1" s="1"/>
  <c r="F108" i="1"/>
  <c r="H108" i="1" s="1"/>
  <c r="F106" i="1"/>
  <c r="F86" i="1"/>
  <c r="H86" i="1" s="1"/>
  <c r="F87" i="1"/>
  <c r="H87" i="1" s="1"/>
  <c r="F88" i="1"/>
  <c r="H88" i="1" s="1"/>
  <c r="F89" i="1"/>
  <c r="H89" i="1" s="1"/>
  <c r="F90" i="1"/>
  <c r="H90" i="1" s="1"/>
  <c r="F91" i="1"/>
  <c r="H91" i="1" s="1"/>
  <c r="F92" i="1"/>
  <c r="H92" i="1" s="1"/>
  <c r="F93" i="1"/>
  <c r="H93" i="1" s="1"/>
  <c r="F94" i="1"/>
  <c r="H94" i="1" s="1"/>
  <c r="F95" i="1"/>
  <c r="H95" i="1" s="1"/>
  <c r="F96" i="1"/>
  <c r="H96" i="1" s="1"/>
  <c r="F97" i="1"/>
  <c r="H97" i="1" s="1"/>
  <c r="F98" i="1"/>
  <c r="H98" i="1" s="1"/>
  <c r="F99" i="1"/>
  <c r="H99" i="1" s="1"/>
  <c r="F103" i="1"/>
  <c r="H103" i="1" s="1"/>
  <c r="F104" i="1"/>
  <c r="H104" i="1" s="1"/>
  <c r="F85" i="1"/>
  <c r="F53" i="1"/>
  <c r="F55" i="1"/>
  <c r="H55" i="1" s="1"/>
  <c r="F56" i="1"/>
  <c r="H56" i="1" s="1"/>
  <c r="F57" i="1"/>
  <c r="F59" i="1"/>
  <c r="H59" i="1" s="1"/>
  <c r="F62" i="1"/>
  <c r="H62" i="1" s="1"/>
  <c r="F63" i="1"/>
  <c r="H63" i="1" s="1"/>
  <c r="F68" i="1"/>
  <c r="F69" i="1"/>
  <c r="H69" i="1" s="1"/>
  <c r="F70" i="1"/>
  <c r="H70" i="1" s="1"/>
  <c r="F71" i="1"/>
  <c r="H71" i="1" s="1"/>
  <c r="F72" i="1"/>
  <c r="H72" i="1" s="1"/>
  <c r="F73" i="1"/>
  <c r="H73" i="1" s="1"/>
  <c r="F74" i="1"/>
  <c r="H74" i="1" s="1"/>
  <c r="F75" i="1"/>
  <c r="H75" i="1" s="1"/>
  <c r="F78" i="1"/>
  <c r="H78" i="1" s="1"/>
  <c r="E48" i="1"/>
  <c r="F45" i="1"/>
  <c r="E44" i="1"/>
  <c r="D44" i="1"/>
  <c r="E41" i="1"/>
  <c r="D41" i="1"/>
  <c r="E35" i="1"/>
  <c r="D35" i="1"/>
  <c r="E28" i="1"/>
  <c r="D28" i="1"/>
  <c r="E24" i="1"/>
  <c r="D24" i="1"/>
  <c r="E20" i="1"/>
  <c r="D20" i="1"/>
  <c r="F19" i="1"/>
  <c r="E18" i="1"/>
  <c r="D18" i="1"/>
  <c r="F17" i="1"/>
  <c r="E16" i="1"/>
  <c r="D16" i="1"/>
  <c r="E13" i="1"/>
  <c r="D13" i="1"/>
  <c r="F105" i="1" l="1"/>
  <c r="H106" i="1"/>
  <c r="M105" i="1"/>
  <c r="M44" i="1"/>
  <c r="F18" i="1"/>
  <c r="H19" i="1"/>
  <c r="F16" i="1"/>
  <c r="H17" i="1"/>
  <c r="F44" i="1"/>
  <c r="E12" i="1"/>
  <c r="H53" i="1"/>
  <c r="M84" i="1"/>
  <c r="O84" i="1"/>
  <c r="O52" i="1"/>
  <c r="F84" i="1"/>
  <c r="H85" i="1"/>
  <c r="M48" i="1"/>
  <c r="M41" i="1"/>
  <c r="O42" i="1"/>
  <c r="L12" i="1"/>
  <c r="L47" i="1"/>
  <c r="L46" i="1" s="1"/>
  <c r="E47" i="1"/>
  <c r="E46" i="1" s="1"/>
  <c r="D79" i="1"/>
  <c r="F79" i="1" s="1"/>
  <c r="H79" i="1" s="1"/>
  <c r="M12" i="1" l="1"/>
  <c r="H12" i="1"/>
  <c r="E116" i="1"/>
  <c r="F12" i="1"/>
  <c r="L116" i="1"/>
  <c r="K48" i="1"/>
  <c r="D48" i="1"/>
  <c r="K41" i="1" l="1"/>
  <c r="K28" i="1"/>
  <c r="D80" i="1" l="1"/>
  <c r="F80" i="1" s="1"/>
  <c r="H80" i="1" s="1"/>
  <c r="J80" i="1" l="1"/>
  <c r="J50" i="1" s="1"/>
  <c r="J47" i="1" s="1"/>
  <c r="J46" i="1" s="1"/>
  <c r="J116" i="1" s="1"/>
  <c r="H50" i="1"/>
  <c r="H47" i="1" s="1"/>
  <c r="H46" i="1" s="1"/>
  <c r="K77" i="1"/>
  <c r="K50" i="1" s="1"/>
  <c r="D77" i="1"/>
  <c r="D50" i="1" s="1"/>
  <c r="F77" i="1" l="1"/>
  <c r="K47" i="1"/>
  <c r="K46" i="1" s="1"/>
  <c r="M77" i="1"/>
  <c r="O77" i="1" l="1"/>
  <c r="O116" i="1" s="1"/>
  <c r="M50" i="1"/>
  <c r="M47" i="1" s="1"/>
  <c r="M46" i="1" s="1"/>
  <c r="M116" i="1" s="1"/>
  <c r="H77" i="1"/>
  <c r="H116" i="1" s="1"/>
  <c r="F50" i="1"/>
  <c r="F47" i="1" s="1"/>
  <c r="F46" i="1" s="1"/>
  <c r="F116" i="1" s="1"/>
  <c r="K44" i="1"/>
  <c r="K35" i="1"/>
  <c r="K24" i="1"/>
  <c r="K20" i="1"/>
  <c r="K18" i="1"/>
  <c r="K16" i="1"/>
  <c r="K13" i="1"/>
  <c r="D12" i="1" l="1"/>
  <c r="K12" i="1"/>
  <c r="D47" i="1"/>
  <c r="D46" i="1" s="1"/>
  <c r="K116" i="1" l="1"/>
  <c r="D116" i="1"/>
</calcChain>
</file>

<file path=xl/sharedStrings.xml><?xml version="1.0" encoding="utf-8"?>
<sst xmlns="http://schemas.openxmlformats.org/spreadsheetml/2006/main" count="233" uniqueCount="225">
  <si>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</si>
  <si>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</si>
  <si>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</si>
  <si>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</si>
  <si>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</si>
  <si>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</si>
  <si>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</si>
  <si>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</si>
  <si>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</si>
  <si>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</si>
  <si>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</si>
  <si>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</si>
  <si>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</si>
  <si>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</si>
  <si>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</si>
  <si>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</si>
  <si>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</si>
  <si>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</si>
  <si>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</si>
  <si>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</si>
  <si>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</si>
  <si>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</si>
  <si>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</si>
  <si>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</si>
  <si>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</si>
  <si>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</si>
  <si>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</si>
  <si>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</si>
  <si>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</si>
  <si>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</si>
  <si>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</si>
  <si>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</si>
  <si>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</si>
  <si>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</si>
  <si>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</si>
  <si>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</si>
  <si>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</si>
  <si>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</si>
  <si>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</si>
  <si>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</si>
  <si>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</si>
  <si>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</si>
  <si>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</si>
  <si>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</si>
  <si>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</si>
  <si>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</si>
  <si>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</si>
  <si>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</si>
  <si>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</si>
  <si>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</si>
  <si>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</si>
  <si>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</si>
  <si>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</si>
  <si>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</si>
  <si>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</si>
  <si>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</si>
  <si>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</si>
  <si>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</si>
  <si>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</si>
  <si>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</si>
  <si>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</si>
  <si>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</si>
  <si>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</si>
  <si>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</si>
  <si>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Итого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</si>
  <si>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</si>
  <si>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</si>
  <si>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</si>
  <si>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</si>
  <si>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</si>
  <si>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</si>
  <si>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</si>
  <si>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</si>
  <si>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</si>
  <si>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2020 год
(руб.)</t>
  </si>
  <si>
    <t>Код бюджетной классификации РФ</t>
  </si>
  <si>
    <t>Прогнозируемые доходы областного бюджета на плановый период 2020 и 2021 годов                                                  
в соответствии с классификацией доходов бюджетов Российской Федерации</t>
  </si>
  <si>
    <t>2021 год
(руб.)</t>
  </si>
  <si>
    <t>000 2 02 25541 02 0000 150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</si>
  <si>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</si>
  <si>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</si>
  <si>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000 2 02 25016 02 0000 150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</si>
  <si>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</si>
  <si>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000 2 02 25542 02 0000 150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</si>
  <si>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</si>
  <si>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000 2 02 25543 02 0000 150</t>
  </si>
  <si>
    <t>000 2 02 25567 02 0000 150</t>
  </si>
  <si>
    <t>000 2 02 25568 02 0000 150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</si>
  <si>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</si>
  <si>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000 2 02 27112 02 0000 150</t>
  </si>
  <si>
    <t>Субсидии бюджетам субъектов Российской Федерации на софинансирование капитальных вложений в объекты муниципальной собственности</t>
  </si>
  <si>
    <t>000 2 02 35128 02 0000 150</t>
  </si>
  <si>
    <t>Субвенции бюджетам субъектов Российской Федерации на осуществление отдельных полномочий в области водных отношений</t>
  </si>
  <si>
    <t>000 2 02 35129 02 0000 150</t>
  </si>
  <si>
    <t>Субвенции бюджетам субъектов Российской Федерации на осуществление отдельных полномочий в области лесных отношений</t>
  </si>
  <si>
    <t>000 2 02 25028 02 0000 150</t>
  </si>
  <si>
    <t>Субсидии бюджетам субъектов Российской Федерации на поддержку региональных проектов в сфере информационных технологий</t>
  </si>
  <si>
    <t>000 2 02 10000 00 0000 150</t>
  </si>
  <si>
    <t>000 2 02 20000 00 0000 150</t>
  </si>
  <si>
    <t>000 2 02 30000 00 0000 150</t>
  </si>
  <si>
    <t>000 2 02 40000 00 0000 150</t>
  </si>
  <si>
    <t>000 2 02 35118 02 0000 150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</si>
  <si>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</si>
  <si>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000 2 02 35120 02 0000 150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</si>
  <si>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</si>
  <si>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000 2 02 35900 02 0000 150</t>
  </si>
  <si>
    <t>Единая субвенция бюджетам субъектов Российской Федерации и бюджету г. Байконура</t>
  </si>
  <si>
    <t>000 2 02 45141 02 0000 150</t>
  </si>
  <si>
    <t>Межбюджетные трансферты,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</t>
  </si>
  <si>
    <t>000 2 02 45142 02 0000 150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</si>
  <si>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</si>
  <si>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000 2 02 25527 02 0000 150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</si>
  <si>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</si>
  <si>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000 2 02 27111 02 0000 150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</si>
  <si>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</si>
  <si>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</si>
  <si>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000 2 02 25086 02 0000 150</t>
  </si>
  <si>
    <t>000 2 02 25138 02 0000 150</t>
  </si>
  <si>
    <t>000 2 02 25202 02 0000 150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</si>
  <si>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</si>
  <si>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000 2 02 25228 02 0000 150</t>
  </si>
  <si>
    <t xml:space="preserve">Субсидии бюджетам субъектов Российской Федерации на оснащение объектов спортивной инфраструктуры спортивно-технологическим оборудованием </t>
  </si>
  <si>
    <t>000 2 02 25229 02 0000 150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</si>
  <si>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</si>
  <si>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000 2 02 25382 02 0000 150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</si>
  <si>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</si>
  <si>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000 2 02 25402 02 0000 150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</si>
  <si>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</si>
  <si>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000 2 02 35137 02 0000 150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</si>
  <si>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</si>
  <si>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000 2 02 35220 02 0000 150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</si>
  <si>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</si>
  <si>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000 2 02 35240 02 0000 150</t>
  </si>
  <si>
    <t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</si>
  <si>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000 2 02 35260 02 0000 150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</si>
  <si>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</si>
  <si>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000 2 02 35270 02 0000 150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</si>
  <si>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</si>
  <si>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000 2 02 35280 02 0000 150</t>
  </si>
  <si>
    <t>000 2 02 35290 02 0000 150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</si>
  <si>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</si>
  <si>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000 2 02 35380 02 0000 150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</si>
  <si>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</si>
  <si>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000 2 02 35573 02 0000 150</t>
  </si>
  <si>
    <t>000 2 02 45161 02 0000 150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</si>
  <si>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</si>
  <si>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000 2 02 25520 02 0000 150</t>
  </si>
  <si>
    <t>000 2 02 35135 02 0000 150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</si>
  <si>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</si>
  <si>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000 2 02 35176 02 0000 150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</si>
  <si>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</si>
  <si>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000 2 02 25082 02 0000 150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</si>
  <si>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</si>
  <si>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000 2 02 25462 02 0000 150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</si>
  <si>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</si>
  <si>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000 2 02 35250 02 0000 150</t>
  </si>
  <si>
    <t>Субвенции бюджетам субъектов Российской Федерации на оплату жилищно-коммунальных услуг отдельным категориям граждан</t>
  </si>
  <si>
    <t>000 1 15 00000 00 0000 000</t>
  </si>
  <si>
    <t>Административные платежи и сборы</t>
  </si>
  <si>
    <t>000 1 15 02020 02 0000 140</t>
  </si>
  <si>
    <t>Платежи, взимаемые государственными органами (организациями) субъектов Российской Федерации за выполнение определенных функций</t>
  </si>
  <si>
    <t>000 2 02 15001 02 0000 150</t>
  </si>
  <si>
    <t>Дотации бюджетам субъектов Российской Федерации на выравнивание бюджетной обеспеченности</t>
  </si>
  <si>
    <t>000 2 02 25111 02 0000 150</t>
  </si>
  <si>
    <t>Субсидии бюджетам на софинансирование капитальных вложений в объекты государственной собственности субъектов Российской Федерации</t>
  </si>
  <si>
    <t>Поправки
2020</t>
  </si>
  <si>
    <t>Поправки
2021</t>
  </si>
  <si>
    <t>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</si>
  <si>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000 2 02 25297 02 0000 150</t>
  </si>
  <si>
    <t xml:space="preserve">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</t>
  </si>
  <si>
    <t>000 2 02 25114 02 0000 150</t>
  </si>
  <si>
    <t xml:space="preserve"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 </t>
  </si>
  <si>
    <t>000 2 02 25170 02 0000 150</t>
  </si>
  <si>
    <t xml:space="preserve"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</si>
  <si>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000 2 02 25201 02 0000 150</t>
  </si>
  <si>
    <t>Субсидии бюджетам субъектов Российской Федерации на развитие паллиативной медицинской помощи</t>
  </si>
  <si>
    <t>000 2 02 25554 02 0000 150</t>
  </si>
  <si>
    <t>000 2 02 45190 02 0000 150</t>
  </si>
  <si>
    <t>000 2 02 45192 02 0000 150</t>
  </si>
  <si>
    <t xml:space="preserve"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 </t>
  </si>
  <si>
    <t>000 2 02 45216 02 0000 150</t>
  </si>
  <si>
    <t>000 2 02 45294 02 0000 150</t>
  </si>
  <si>
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</si>
  <si>
    <t>000 2 02 45295 02 0000 150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</si>
  <si>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</si>
  <si>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000 2 02 45468 02 0000 150</t>
  </si>
  <si>
    <t>000 2 02 27567 02 0000 150</t>
  </si>
  <si>
    <t>000 2 02 27386 02 0000 150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</si>
  <si>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реализации подпрограммы "Гражданская авиация и аэронавигационное обслуживание" государственной программы Российской Федерации "Развитие транспортной системы"</t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</si>
  <si>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</si>
  <si>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000 2 02 45393 02 0000 150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</si>
  <si>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</si>
  <si>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восстановление и экологическую реабилитацию водных объектов</t>
  </si>
  <si>
    <t>000 2 02 25057 02 0000 150</t>
  </si>
  <si>
    <t>000 2 02 35429 02 0000 150</t>
  </si>
  <si>
    <t>Субвенции бюджетам субъектов Российской Федерации на увеличение площади лесовосстановления</t>
  </si>
  <si>
    <t>000 2 02 35430 02 0000 150</t>
  </si>
  <si>
    <t>Субвенции бюджетам субъектов Российской Федерации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</si>
  <si>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000 2 02 35432 02 0000 150</t>
  </si>
  <si>
    <t>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</si>
  <si>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000 2 02 25013 02 0000 150</t>
  </si>
  <si>
    <t>Субсидии бюджетам субъектов Российской Федерации на сокращение доли загрязненных сточных вод</t>
  </si>
  <si>
    <t xml:space="preserve"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</si>
  <si>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000 2 02 25232 02 0000 150</t>
  </si>
  <si>
    <t>000 2 02 25243 02 0000 150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</si>
  <si>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</si>
  <si>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000 2 02 27217 02 0000 150</t>
  </si>
  <si>
    <t xml:space="preserve"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 </t>
  </si>
  <si>
    <t>Межбюджетные трансферты, передаваемые бюджетам субъектов Российской Федерации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</t>
  </si>
  <si>
    <t>к Закону Ярославской области</t>
  </si>
  <si>
    <t>от 24.12.2018 № 93-з</t>
  </si>
  <si>
    <t>Уточнение февраля</t>
  </si>
  <si>
    <t>"</t>
  </si>
  <si>
    <t xml:space="preserve"> к Закону Ярославской области</t>
  </si>
  <si>
    <t>"Приложение 6</t>
  </si>
  <si>
    <t>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</si>
  <si>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обеспечение устойчивого развития сельских территорий</t>
  </si>
  <si>
    <t>Субвенции бюджетам субъектов Российской Федерации на осуществление ежемесячной выплаты в связи с рождением (усыновлением) первого ребенка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</si>
  <si>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</si>
  <si>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Межбюджетные трансферты, передаваемые бюджетам субъектов Российской Федерации на проведение дополнительных скринингов лицам старше 65 лет, проживающим в сельской местности, на выявление отдельных социально значимых неинфекционных заболеваний, оказывающих вклад в структуру смертности населения, с возможностью доставки данных лиц в медицинские организации</t>
  </si>
  <si>
    <t>Субсидии бюджетам субъектов Российской Федерации на закупку авиационных работ органами государственной власти субъектов Российской Федерации для оказания медицинской помощи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</si>
  <si>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</si>
  <si>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Приложение 3</t>
  </si>
  <si>
    <t>Поправки
февраля</t>
  </si>
  <si>
    <t>от 21.02.2019 № 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</si>
</sst>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3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8" fillId="0" borderId="0"/>
    <xf numFmtId="0" fontId="11" fillId="0" borderId="0"/>
    <xf numFmtId="0" fontId="1" fillId="0" borderId="0"/>
    <xf numFmtId="43" fontId="8" fillId="0" borderId="0" applyFont="0" applyFill="0" applyBorder="0" applyAlignment="0" applyProtection="0"/>
  </cellStyleXfs>
  <cellXfs count="34">
    <xf numFmtId="0" fontId="0" fillId="0" borderId="0" xfId="0"/>
    <xf numFmtId="0" fontId="3" fillId="2" borderId="0" xfId="0" applyFont="1" applyFill="1" applyBorder="1"/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3" fontId="7" fillId="2" borderId="1" xfId="0" applyNumberFormat="1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3" fontId="6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left" vertical="top" wrapText="1"/>
    </xf>
    <xf numFmtId="3" fontId="9" fillId="2" borderId="1" xfId="0" applyNumberFormat="1" applyFont="1" applyFill="1" applyBorder="1" applyAlignment="1">
      <alignment horizontal="right" wrapText="1"/>
    </xf>
    <xf numFmtId="0" fontId="12" fillId="2" borderId="0" xfId="0" applyFont="1" applyFill="1"/>
    <xf numFmtId="3" fontId="9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3" fillId="2" borderId="0" xfId="0" applyNumberFormat="1" applyFont="1" applyFill="1"/>
    <xf numFmtId="0" fontId="10" fillId="2" borderId="1" xfId="0" applyFont="1" applyFill="1" applyBorder="1" applyAlignment="1">
      <alignment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0" xfId="4" applyFont="1" applyFill="1"/>
    <xf numFmtId="0" fontId="2" fillId="2" borderId="0" xfId="0" applyFont="1" applyFill="1" applyAlignment="1"/>
    <xf numFmtId="43" fontId="3" fillId="2" borderId="0" xfId="5" applyFont="1" applyFill="1"/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3" fontId="6" fillId="2" borderId="2" xfId="0" applyNumberFormat="1" applyFont="1" applyFill="1" applyBorder="1" applyAlignment="1">
      <alignment horizontal="right" wrapText="1"/>
    </xf>
    <xf numFmtId="3" fontId="6" fillId="2" borderId="3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</cellXfs>
  <cellStyles count="6">
    <cellStyle name="Обычный" xfId="0" builtinId="0"/>
    <cellStyle name="Обычный 2" xfId="2"/>
    <cellStyle name="Обычный 2 2" xfId="4"/>
    <cellStyle name="Обычный 3" xfId="3"/>
    <cellStyle name="Обычный_Tmp1" xfId="1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4"/>
  <sheetViews>
    <sheetView tabSelected="1" view="pageBreakPreview" zoomScaleNormal="100" zoomScaleSheetLayoutView="100" workbookViewId="0">
      <selection activeCell="J4" sqref="J4"/>
    </sheetView>
  </sheetViews>
  <sheetFormatPr defaultColWidth="9.140625" defaultRowHeight="15.75" x14ac:dyDescent="0.25"/>
  <cols>
    <col min="1" max="1" width="1" style="5" customWidth="1"/>
    <col min="2" max="2" width="28.7109375" style="6" customWidth="1"/>
    <col min="3" max="3" width="52.7109375" style="24" customWidth="1"/>
    <col min="4" max="9" width="20.42578125" style="5" hidden="1" customWidth="1"/>
    <col min="10" max="10" width="20.42578125" style="5" customWidth="1"/>
    <col min="11" max="13" width="20.7109375" style="5" hidden="1" customWidth="1"/>
    <col min="14" max="14" width="20.28515625" style="5" hidden="1" customWidth="1"/>
    <col min="15" max="16" width="20.7109375" style="5" hidden="1" customWidth="1"/>
    <col min="17" max="17" width="20.7109375" style="5" customWidth="1"/>
    <col min="18" max="18" width="1.42578125" style="5" customWidth="1"/>
    <col min="19" max="19" width="9.140625" style="5"/>
    <col min="20" max="21" width="12.7109375" style="5" bestFit="1" customWidth="1"/>
    <col min="22" max="22" width="13.5703125" style="5" bestFit="1" customWidth="1"/>
    <col min="23" max="16384" width="9.140625" style="5"/>
  </cols>
  <sheetData>
    <row r="1" spans="1:17" ht="17.25" customHeight="1" x14ac:dyDescent="0.25">
      <c r="N1" s="24"/>
      <c r="O1" s="30" t="s">
        <v>222</v>
      </c>
      <c r="P1" s="30"/>
      <c r="Q1" s="30"/>
    </row>
    <row r="2" spans="1:17" ht="17.25" customHeight="1" x14ac:dyDescent="0.25">
      <c r="I2" s="24"/>
      <c r="J2" s="30" t="s">
        <v>213</v>
      </c>
      <c r="K2" s="30"/>
      <c r="L2" s="30"/>
      <c r="M2" s="30"/>
      <c r="N2" s="30"/>
      <c r="O2" s="30"/>
      <c r="P2" s="30"/>
      <c r="Q2" s="30"/>
    </row>
    <row r="3" spans="1:17" ht="20.25" customHeight="1" x14ac:dyDescent="0.25">
      <c r="I3" s="24"/>
      <c r="J3" s="30" t="s">
        <v>224</v>
      </c>
      <c r="K3" s="30"/>
      <c r="L3" s="30"/>
      <c r="M3" s="30"/>
      <c r="N3" s="30"/>
      <c r="O3" s="30"/>
      <c r="P3" s="30"/>
      <c r="Q3" s="30"/>
    </row>
    <row r="5" spans="1:17" ht="16.5" customHeight="1" x14ac:dyDescent="0.25">
      <c r="C5" s="26"/>
      <c r="L5" s="26"/>
      <c r="N5" s="26"/>
      <c r="P5" s="26"/>
      <c r="Q5" s="26" t="s">
        <v>214</v>
      </c>
    </row>
    <row r="6" spans="1:17" ht="17.25" customHeight="1" x14ac:dyDescent="0.25">
      <c r="C6" s="26"/>
      <c r="L6" s="26"/>
      <c r="N6" s="26"/>
      <c r="P6" s="26"/>
      <c r="Q6" s="26" t="s">
        <v>209</v>
      </c>
    </row>
    <row r="7" spans="1:17" ht="18" customHeight="1" x14ac:dyDescent="0.25">
      <c r="C7" s="26"/>
      <c r="N7" s="26"/>
      <c r="P7" s="26"/>
      <c r="Q7" s="26" t="s">
        <v>210</v>
      </c>
    </row>
    <row r="8" spans="1:17" x14ac:dyDescent="0.25">
      <c r="C8" s="26"/>
    </row>
    <row r="9" spans="1:17" ht="46.5" customHeight="1" x14ac:dyDescent="0.3">
      <c r="B9" s="31" t="s">
        <v>76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7" ht="18.75" x14ac:dyDescent="0.3">
      <c r="B10" s="33"/>
      <c r="C10" s="33"/>
      <c r="D10" s="33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</row>
    <row r="11" spans="1:17" ht="35.25" customHeight="1" x14ac:dyDescent="0.25">
      <c r="A11" s="7"/>
      <c r="B11" s="8" t="s">
        <v>75</v>
      </c>
      <c r="C11" s="8" t="s">
        <v>0</v>
      </c>
      <c r="D11" s="9" t="s">
        <v>74</v>
      </c>
      <c r="E11" s="9" t="s">
        <v>165</v>
      </c>
      <c r="F11" s="9" t="s">
        <v>74</v>
      </c>
      <c r="G11" s="9" t="s">
        <v>211</v>
      </c>
      <c r="H11" s="9" t="s">
        <v>74</v>
      </c>
      <c r="I11" s="9" t="s">
        <v>223</v>
      </c>
      <c r="J11" s="9" t="s">
        <v>74</v>
      </c>
      <c r="K11" s="9" t="s">
        <v>77</v>
      </c>
      <c r="L11" s="9" t="s">
        <v>166</v>
      </c>
      <c r="M11" s="9" t="s">
        <v>77</v>
      </c>
      <c r="N11" s="9" t="s">
        <v>211</v>
      </c>
      <c r="O11" s="9" t="s">
        <v>77</v>
      </c>
      <c r="P11" s="9" t="s">
        <v>223</v>
      </c>
      <c r="Q11" s="9" t="s">
        <v>77</v>
      </c>
    </row>
    <row r="12" spans="1:17" ht="23.25" customHeight="1" x14ac:dyDescent="0.25">
      <c r="B12" s="10" t="s">
        <v>1</v>
      </c>
      <c r="C12" s="10" t="s">
        <v>2</v>
      </c>
      <c r="D12" s="11">
        <f>SUM(D13+D16+D18+D20+D24+D27+D28+D35+D39+D40+D41+D43+D44)</f>
        <v>64623745940</v>
      </c>
      <c r="E12" s="11">
        <f>SUM(E13+E16+E18+E20+E24+E27+E28+E35+E39+E40+E41+E43+E44)</f>
        <v>37806300</v>
      </c>
      <c r="F12" s="11">
        <f>SUM(F13+F16+F18+F20+F24+F27+F28+F35+F39+F40+F41+F43+F44)</f>
        <v>64661552240</v>
      </c>
      <c r="G12" s="11">
        <f t="shared" ref="G12:J12" si="0">SUM(G13+G16+G18+G20+G24+G27+G28+G35+G39+G40+G41+G43+G44)</f>
        <v>0</v>
      </c>
      <c r="H12" s="11">
        <f t="shared" si="0"/>
        <v>64661552240</v>
      </c>
      <c r="I12" s="11">
        <f t="shared" si="0"/>
        <v>0</v>
      </c>
      <c r="J12" s="11">
        <f t="shared" si="0"/>
        <v>64661552240</v>
      </c>
      <c r="K12" s="11">
        <f>SUM(K13+K16+K18+K20+K24+K27+K28+K35+K39+K40+K41+K43+K44)</f>
        <v>71957277890</v>
      </c>
      <c r="L12" s="11">
        <f>SUM(L13+L16+L18+L20+L24+L27+L28+L35+L39+L40+L41+L43+L44)</f>
        <v>373947300</v>
      </c>
      <c r="M12" s="11">
        <f>SUM(M13+M16+M18+M20+M24+M27+M28+M35+M39+M40+M41+M43+M44)</f>
        <v>72331225190</v>
      </c>
      <c r="N12" s="11">
        <f t="shared" ref="N12" si="1">SUM(N13+N16+N18+N20+N24+N27+N28+N35+N39+N40+N41+N43+N44)</f>
        <v>0</v>
      </c>
      <c r="O12" s="11">
        <f>SUM(O13+O16+O18+O20+O24+O27+O28+O35+O39+O40+O41+O43+O44)</f>
        <v>72331225190</v>
      </c>
      <c r="P12" s="11">
        <f t="shared" ref="P12:Q12" si="2">SUM(P13+P16+P18+P20+P24+P27+P28+P35+P39+P40+P41+P43+P44)</f>
        <v>0</v>
      </c>
      <c r="Q12" s="11">
        <f t="shared" si="2"/>
        <v>72331225190</v>
      </c>
    </row>
    <row r="13" spans="1:17" ht="24.75" customHeight="1" x14ac:dyDescent="0.25">
      <c r="B13" s="10" t="s">
        <v>51</v>
      </c>
      <c r="C13" s="10" t="s">
        <v>3</v>
      </c>
      <c r="D13" s="11">
        <f>D14+D15</f>
        <v>40452463000</v>
      </c>
      <c r="E13" s="11">
        <f t="shared" ref="E13" si="3">E14+E15</f>
        <v>0</v>
      </c>
      <c r="F13" s="11">
        <f>F14+F15</f>
        <v>40452463000</v>
      </c>
      <c r="G13" s="11">
        <f t="shared" ref="G13" si="4">G14+G15</f>
        <v>0</v>
      </c>
      <c r="H13" s="11">
        <f>H14+H15</f>
        <v>40452463000</v>
      </c>
      <c r="I13" s="11">
        <f t="shared" ref="I13:J13" si="5">I14+I15</f>
        <v>0</v>
      </c>
      <c r="J13" s="11">
        <f t="shared" si="5"/>
        <v>40452463000</v>
      </c>
      <c r="K13" s="11">
        <f t="shared" ref="K13:L13" si="6">K14+K15</f>
        <v>45588272000</v>
      </c>
      <c r="L13" s="11">
        <f t="shared" si="6"/>
        <v>0</v>
      </c>
      <c r="M13" s="11">
        <f>M14+M15</f>
        <v>45588272000</v>
      </c>
      <c r="N13" s="11">
        <f t="shared" ref="N13" si="7">N14+N15</f>
        <v>0</v>
      </c>
      <c r="O13" s="11">
        <f>O14+O15</f>
        <v>45588272000</v>
      </c>
      <c r="P13" s="11">
        <f t="shared" ref="P13" si="8">P14+P15</f>
        <v>0</v>
      </c>
      <c r="Q13" s="11">
        <f>Q14+Q15</f>
        <v>45588272000</v>
      </c>
    </row>
    <row r="14" spans="1:17" ht="21.75" customHeight="1" x14ac:dyDescent="0.25">
      <c r="B14" s="12" t="s">
        <v>52</v>
      </c>
      <c r="C14" s="12" t="s">
        <v>4</v>
      </c>
      <c r="D14" s="13">
        <v>22155180000</v>
      </c>
      <c r="E14" s="13"/>
      <c r="F14" s="13">
        <f>D14+E14</f>
        <v>22155180000</v>
      </c>
      <c r="G14" s="13"/>
      <c r="H14" s="13">
        <f>F14+G14</f>
        <v>22155180000</v>
      </c>
      <c r="I14" s="13"/>
      <c r="J14" s="13">
        <f>H14+I14</f>
        <v>22155180000</v>
      </c>
      <c r="K14" s="13">
        <v>26010180000</v>
      </c>
      <c r="L14" s="13"/>
      <c r="M14" s="13">
        <f>K14+L14</f>
        <v>26010180000</v>
      </c>
      <c r="N14" s="13"/>
      <c r="O14" s="13">
        <f>M14+N14</f>
        <v>26010180000</v>
      </c>
      <c r="P14" s="13"/>
      <c r="Q14" s="13">
        <f>O14+P14</f>
        <v>26010180000</v>
      </c>
    </row>
    <row r="15" spans="1:17" ht="21" customHeight="1" x14ac:dyDescent="0.25">
      <c r="B15" s="12" t="s">
        <v>50</v>
      </c>
      <c r="C15" s="12" t="s">
        <v>5</v>
      </c>
      <c r="D15" s="14">
        <v>18297283000</v>
      </c>
      <c r="E15" s="14"/>
      <c r="F15" s="14">
        <f>D15+E15</f>
        <v>18297283000</v>
      </c>
      <c r="G15" s="14"/>
      <c r="H15" s="14">
        <f>F15+G15</f>
        <v>18297283000</v>
      </c>
      <c r="I15" s="14"/>
      <c r="J15" s="14">
        <f>H15+I15</f>
        <v>18297283000</v>
      </c>
      <c r="K15" s="14">
        <v>19578092000</v>
      </c>
      <c r="L15" s="14"/>
      <c r="M15" s="14">
        <f>K15+L15</f>
        <v>19578092000</v>
      </c>
      <c r="N15" s="14"/>
      <c r="O15" s="14">
        <f>M15+N15</f>
        <v>19578092000</v>
      </c>
      <c r="P15" s="14"/>
      <c r="Q15" s="13">
        <f>O15+P15</f>
        <v>19578092000</v>
      </c>
    </row>
    <row r="16" spans="1:17" ht="33.75" customHeight="1" x14ac:dyDescent="0.25">
      <c r="B16" s="10" t="s">
        <v>6</v>
      </c>
      <c r="C16" s="10" t="s">
        <v>7</v>
      </c>
      <c r="D16" s="11">
        <f>D17</f>
        <v>13488481000</v>
      </c>
      <c r="E16" s="11">
        <f t="shared" ref="E16" si="9">E17</f>
        <v>45989000</v>
      </c>
      <c r="F16" s="11">
        <f>F17</f>
        <v>13534470000</v>
      </c>
      <c r="G16" s="11">
        <f t="shared" ref="G16" si="10">G17</f>
        <v>0</v>
      </c>
      <c r="H16" s="11">
        <f>H17</f>
        <v>13534470000</v>
      </c>
      <c r="I16" s="11">
        <f t="shared" ref="I16:J16" si="11">I17</f>
        <v>0</v>
      </c>
      <c r="J16" s="11">
        <f t="shared" si="11"/>
        <v>13534470000</v>
      </c>
      <c r="K16" s="11">
        <f t="shared" ref="K16:L16" si="12">K17</f>
        <v>15260892000</v>
      </c>
      <c r="L16" s="11">
        <f t="shared" si="12"/>
        <v>382130000</v>
      </c>
      <c r="M16" s="11">
        <f>M17</f>
        <v>15643022000</v>
      </c>
      <c r="N16" s="11">
        <f t="shared" ref="N16" si="13">N17</f>
        <v>0</v>
      </c>
      <c r="O16" s="11">
        <f>O17</f>
        <v>15643022000</v>
      </c>
      <c r="P16" s="11">
        <f t="shared" ref="P16:Q16" si="14">P17</f>
        <v>0</v>
      </c>
      <c r="Q16" s="11">
        <f t="shared" si="14"/>
        <v>15643022000</v>
      </c>
    </row>
    <row r="17" spans="2:17" ht="35.25" customHeight="1" x14ac:dyDescent="0.25">
      <c r="B17" s="12" t="s">
        <v>8</v>
      </c>
      <c r="C17" s="12" t="s">
        <v>9</v>
      </c>
      <c r="D17" s="14">
        <v>13488481000</v>
      </c>
      <c r="E17" s="14">
        <v>45989000</v>
      </c>
      <c r="F17" s="14">
        <f>D17+E17</f>
        <v>13534470000</v>
      </c>
      <c r="G17" s="14"/>
      <c r="H17" s="14">
        <f>F17+G17</f>
        <v>13534470000</v>
      </c>
      <c r="I17" s="14"/>
      <c r="J17" s="14">
        <f>H17+I17</f>
        <v>13534470000</v>
      </c>
      <c r="K17" s="14">
        <v>15260892000</v>
      </c>
      <c r="L17" s="14">
        <v>382130000</v>
      </c>
      <c r="M17" s="14">
        <f>K17+L17</f>
        <v>15643022000</v>
      </c>
      <c r="N17" s="14"/>
      <c r="O17" s="14">
        <f>M17+N17</f>
        <v>15643022000</v>
      </c>
      <c r="P17" s="14"/>
      <c r="Q17" s="14">
        <f>O17+P17</f>
        <v>15643022000</v>
      </c>
    </row>
    <row r="18" spans="2:17" ht="19.5" customHeight="1" x14ac:dyDescent="0.25">
      <c r="B18" s="10" t="s">
        <v>48</v>
      </c>
      <c r="C18" s="10" t="s">
        <v>10</v>
      </c>
      <c r="D18" s="11">
        <f>D19</f>
        <v>2922333000</v>
      </c>
      <c r="E18" s="11">
        <f t="shared" ref="E18" si="15">E19</f>
        <v>0</v>
      </c>
      <c r="F18" s="11">
        <f>F19</f>
        <v>2922333000</v>
      </c>
      <c r="G18" s="11">
        <f t="shared" ref="G18" si="16">G19</f>
        <v>0</v>
      </c>
      <c r="H18" s="11">
        <f>H19</f>
        <v>2922333000</v>
      </c>
      <c r="I18" s="11">
        <f t="shared" ref="I18:J18" si="17">I19</f>
        <v>0</v>
      </c>
      <c r="J18" s="11">
        <f t="shared" si="17"/>
        <v>2922333000</v>
      </c>
      <c r="K18" s="11">
        <f t="shared" ref="K18:L18" si="18">K19</f>
        <v>3050916000</v>
      </c>
      <c r="L18" s="11">
        <f t="shared" si="18"/>
        <v>0</v>
      </c>
      <c r="M18" s="11">
        <f>M19</f>
        <v>3050916000</v>
      </c>
      <c r="N18" s="11">
        <f t="shared" ref="N18" si="19">N19</f>
        <v>0</v>
      </c>
      <c r="O18" s="11">
        <f>O19</f>
        <v>3050916000</v>
      </c>
      <c r="P18" s="11">
        <f t="shared" ref="P18:Q18" si="20">P19</f>
        <v>0</v>
      </c>
      <c r="Q18" s="11">
        <f t="shared" si="20"/>
        <v>3050916000</v>
      </c>
    </row>
    <row r="19" spans="2:17" ht="36" customHeight="1" x14ac:dyDescent="0.25">
      <c r="B19" s="12" t="s">
        <v>49</v>
      </c>
      <c r="C19" s="12" t="s">
        <v>11</v>
      </c>
      <c r="D19" s="14">
        <v>2922333000</v>
      </c>
      <c r="E19" s="14"/>
      <c r="F19" s="14">
        <f>D19+E19</f>
        <v>2922333000</v>
      </c>
      <c r="G19" s="14"/>
      <c r="H19" s="14">
        <f>F19+G19</f>
        <v>2922333000</v>
      </c>
      <c r="I19" s="14"/>
      <c r="J19" s="14">
        <f>H19+I19</f>
        <v>2922333000</v>
      </c>
      <c r="K19" s="14">
        <v>3050916000</v>
      </c>
      <c r="L19" s="14"/>
      <c r="M19" s="14">
        <f>K19+L19</f>
        <v>3050916000</v>
      </c>
      <c r="N19" s="14"/>
      <c r="O19" s="14">
        <f>M19+N19</f>
        <v>3050916000</v>
      </c>
      <c r="P19" s="14"/>
      <c r="Q19" s="14">
        <f>O19+P19</f>
        <v>3050916000</v>
      </c>
    </row>
    <row r="20" spans="2:17" ht="18.75" customHeight="1" x14ac:dyDescent="0.25">
      <c r="B20" s="10" t="s">
        <v>44</v>
      </c>
      <c r="C20" s="10" t="s">
        <v>12</v>
      </c>
      <c r="D20" s="11">
        <f>SUM(D21:D23)</f>
        <v>6849440000</v>
      </c>
      <c r="E20" s="11">
        <f t="shared" ref="E20" si="21">SUM(E21:E23)</f>
        <v>-23500000</v>
      </c>
      <c r="F20" s="11">
        <f>SUM(F21:F23)</f>
        <v>6825940000</v>
      </c>
      <c r="G20" s="11">
        <f t="shared" ref="G20" si="22">SUM(G21:G23)</f>
        <v>0</v>
      </c>
      <c r="H20" s="11">
        <f>SUM(H21:H23)</f>
        <v>6825940000</v>
      </c>
      <c r="I20" s="11">
        <f t="shared" ref="I20:J20" si="23">SUM(I21:I23)</f>
        <v>0</v>
      </c>
      <c r="J20" s="11">
        <f t="shared" si="23"/>
        <v>6825940000</v>
      </c>
      <c r="K20" s="11">
        <f t="shared" ref="K20:L20" si="24">SUM(K21:K23)</f>
        <v>7128340000</v>
      </c>
      <c r="L20" s="11">
        <f t="shared" si="24"/>
        <v>-23500000</v>
      </c>
      <c r="M20" s="11">
        <f>SUM(M21:M23)</f>
        <v>7104840000</v>
      </c>
      <c r="N20" s="11">
        <f t="shared" ref="N20" si="25">SUM(N21:N23)</f>
        <v>0</v>
      </c>
      <c r="O20" s="11">
        <f>SUM(O21:O23)</f>
        <v>7104840000</v>
      </c>
      <c r="P20" s="11">
        <f t="shared" ref="P20:Q20" si="26">SUM(P21:P23)</f>
        <v>0</v>
      </c>
      <c r="Q20" s="11">
        <f t="shared" si="26"/>
        <v>7104840000</v>
      </c>
    </row>
    <row r="21" spans="2:17" ht="17.25" customHeight="1" x14ac:dyDescent="0.25">
      <c r="B21" s="12" t="s">
        <v>45</v>
      </c>
      <c r="C21" s="12" t="s">
        <v>13</v>
      </c>
      <c r="D21" s="13">
        <v>5434800000</v>
      </c>
      <c r="E21" s="13">
        <v>-23500000</v>
      </c>
      <c r="F21" s="13">
        <f>D21+E21</f>
        <v>5411300000</v>
      </c>
      <c r="G21" s="13"/>
      <c r="H21" s="13">
        <f>F21+G21</f>
        <v>5411300000</v>
      </c>
      <c r="I21" s="13"/>
      <c r="J21" s="13">
        <f>H21+I21</f>
        <v>5411300000</v>
      </c>
      <c r="K21" s="13">
        <v>5676800000</v>
      </c>
      <c r="L21" s="13">
        <v>-23500000</v>
      </c>
      <c r="M21" s="13">
        <f>K21+L21</f>
        <v>5653300000</v>
      </c>
      <c r="N21" s="13"/>
      <c r="O21" s="13">
        <f>M21+N21</f>
        <v>5653300000</v>
      </c>
      <c r="P21" s="13"/>
      <c r="Q21" s="13">
        <f>O21+P21</f>
        <v>5653300000</v>
      </c>
    </row>
    <row r="22" spans="2:17" ht="18" customHeight="1" x14ac:dyDescent="0.25">
      <c r="B22" s="12" t="s">
        <v>46</v>
      </c>
      <c r="C22" s="12" t="s">
        <v>14</v>
      </c>
      <c r="D22" s="14">
        <v>1409300000</v>
      </c>
      <c r="E22" s="14"/>
      <c r="F22" s="14">
        <f>D22+E22</f>
        <v>1409300000</v>
      </c>
      <c r="G22" s="14"/>
      <c r="H22" s="14">
        <f>F22+G22</f>
        <v>1409300000</v>
      </c>
      <c r="I22" s="14"/>
      <c r="J22" s="14">
        <f t="shared" ref="J22:J23" si="27">H22+I22</f>
        <v>1409300000</v>
      </c>
      <c r="K22" s="14">
        <v>1446200000</v>
      </c>
      <c r="L22" s="14"/>
      <c r="M22" s="14">
        <f>K22+L22</f>
        <v>1446200000</v>
      </c>
      <c r="N22" s="14"/>
      <c r="O22" s="14">
        <f t="shared" ref="O22:O23" si="28">M22+N22</f>
        <v>1446200000</v>
      </c>
      <c r="P22" s="14"/>
      <c r="Q22" s="13">
        <f t="shared" ref="Q22:Q23" si="29">O22+P22</f>
        <v>1446200000</v>
      </c>
    </row>
    <row r="23" spans="2:17" ht="23.25" customHeight="1" x14ac:dyDescent="0.25">
      <c r="B23" s="12" t="s">
        <v>57</v>
      </c>
      <c r="C23" s="12" t="s">
        <v>58</v>
      </c>
      <c r="D23" s="14">
        <v>5340000</v>
      </c>
      <c r="E23" s="14"/>
      <c r="F23" s="14">
        <f>D23+E23</f>
        <v>5340000</v>
      </c>
      <c r="G23" s="14"/>
      <c r="H23" s="14">
        <f>F23+G23</f>
        <v>5340000</v>
      </c>
      <c r="I23" s="14"/>
      <c r="J23" s="14">
        <f t="shared" si="27"/>
        <v>5340000</v>
      </c>
      <c r="K23" s="14">
        <v>5340000</v>
      </c>
      <c r="L23" s="14"/>
      <c r="M23" s="14">
        <f>K23+L23</f>
        <v>5340000</v>
      </c>
      <c r="N23" s="14"/>
      <c r="O23" s="14">
        <f t="shared" si="28"/>
        <v>5340000</v>
      </c>
      <c r="P23" s="14"/>
      <c r="Q23" s="13">
        <f t="shared" si="29"/>
        <v>5340000</v>
      </c>
    </row>
    <row r="24" spans="2:17" ht="34.5" customHeight="1" x14ac:dyDescent="0.25">
      <c r="B24" s="10" t="s">
        <v>47</v>
      </c>
      <c r="C24" s="10" t="s">
        <v>15</v>
      </c>
      <c r="D24" s="11">
        <f>SUM(D25:D26)</f>
        <v>14679000</v>
      </c>
      <c r="E24" s="11">
        <f t="shared" ref="E24" si="30">SUM(E25:E26)</f>
        <v>0</v>
      </c>
      <c r="F24" s="11">
        <f>SUM(F25:F26)</f>
        <v>14679000</v>
      </c>
      <c r="G24" s="11">
        <f t="shared" ref="G24" si="31">SUM(G25:G26)</f>
        <v>0</v>
      </c>
      <c r="H24" s="11">
        <f>SUM(H25:H26)</f>
        <v>14679000</v>
      </c>
      <c r="I24" s="11">
        <f t="shared" ref="I24:J24" si="32">SUM(I25:I26)</f>
        <v>0</v>
      </c>
      <c r="J24" s="11">
        <f t="shared" si="32"/>
        <v>14679000</v>
      </c>
      <c r="K24" s="11">
        <f t="shared" ref="K24:L24" si="33">SUM(K25:K26)</f>
        <v>14746000</v>
      </c>
      <c r="L24" s="11">
        <f t="shared" si="33"/>
        <v>0</v>
      </c>
      <c r="M24" s="11">
        <f>SUM(M25:M26)</f>
        <v>14746000</v>
      </c>
      <c r="N24" s="11">
        <f t="shared" ref="N24" si="34">SUM(N25:N26)</f>
        <v>0</v>
      </c>
      <c r="O24" s="11">
        <f>SUM(O25:O26)</f>
        <v>14746000</v>
      </c>
      <c r="P24" s="11">
        <f t="shared" ref="P24:Q24" si="35">SUM(P25:P26)</f>
        <v>0</v>
      </c>
      <c r="Q24" s="11">
        <f t="shared" si="35"/>
        <v>14746000</v>
      </c>
    </row>
    <row r="25" spans="2:17" ht="21" customHeight="1" x14ac:dyDescent="0.25">
      <c r="B25" s="15" t="s">
        <v>65</v>
      </c>
      <c r="C25" s="15" t="s">
        <v>66</v>
      </c>
      <c r="D25" s="16">
        <v>10015000</v>
      </c>
      <c r="E25" s="16"/>
      <c r="F25" s="16">
        <f>D25+E25</f>
        <v>10015000</v>
      </c>
      <c r="G25" s="16"/>
      <c r="H25" s="16">
        <f>F25+G25</f>
        <v>10015000</v>
      </c>
      <c r="I25" s="16"/>
      <c r="J25" s="16">
        <f>H25+I25</f>
        <v>10015000</v>
      </c>
      <c r="K25" s="16">
        <v>10074000</v>
      </c>
      <c r="L25" s="16"/>
      <c r="M25" s="16">
        <f>K25+L25</f>
        <v>10074000</v>
      </c>
      <c r="N25" s="16"/>
      <c r="O25" s="16">
        <f>M25+N25</f>
        <v>10074000</v>
      </c>
      <c r="P25" s="16"/>
      <c r="Q25" s="16">
        <f>O25+P25</f>
        <v>10074000</v>
      </c>
    </row>
    <row r="26" spans="2:17" ht="51" customHeight="1" x14ac:dyDescent="0.25">
      <c r="B26" s="12" t="s">
        <v>69</v>
      </c>
      <c r="C26" s="12" t="s">
        <v>70</v>
      </c>
      <c r="D26" s="14">
        <v>4664000</v>
      </c>
      <c r="E26" s="14"/>
      <c r="F26" s="14">
        <f>D26+E26</f>
        <v>4664000</v>
      </c>
      <c r="G26" s="14"/>
      <c r="H26" s="14">
        <f>F26+G26</f>
        <v>4664000</v>
      </c>
      <c r="I26" s="14"/>
      <c r="J26" s="14">
        <f>H26+I26</f>
        <v>4664000</v>
      </c>
      <c r="K26" s="14">
        <v>4672000</v>
      </c>
      <c r="L26" s="14"/>
      <c r="M26" s="14">
        <f>K26+L26</f>
        <v>4672000</v>
      </c>
      <c r="N26" s="14"/>
      <c r="O26" s="14">
        <f>M26+N26</f>
        <v>4672000</v>
      </c>
      <c r="P26" s="14"/>
      <c r="Q26" s="16">
        <f>O26+P26</f>
        <v>4672000</v>
      </c>
    </row>
    <row r="27" spans="2:17" ht="18.75" customHeight="1" x14ac:dyDescent="0.25">
      <c r="B27" s="10" t="s">
        <v>16</v>
      </c>
      <c r="C27" s="10" t="s">
        <v>17</v>
      </c>
      <c r="D27" s="11">
        <v>230217000</v>
      </c>
      <c r="E27" s="11"/>
      <c r="F27" s="11">
        <f>D27+E27</f>
        <v>230217000</v>
      </c>
      <c r="G27" s="11"/>
      <c r="H27" s="11">
        <f>F27+G27</f>
        <v>230217000</v>
      </c>
      <c r="I27" s="11"/>
      <c r="J27" s="11">
        <f>H27+I27</f>
        <v>230217000</v>
      </c>
      <c r="K27" s="11">
        <v>230226000</v>
      </c>
      <c r="L27" s="11"/>
      <c r="M27" s="11">
        <f>K27+L27</f>
        <v>230226000</v>
      </c>
      <c r="N27" s="11"/>
      <c r="O27" s="11">
        <f>M27+N27</f>
        <v>230226000</v>
      </c>
      <c r="P27" s="11"/>
      <c r="Q27" s="11">
        <f>O27+P27</f>
        <v>230226000</v>
      </c>
    </row>
    <row r="28" spans="2:17" ht="34.5" customHeight="1" x14ac:dyDescent="0.25">
      <c r="B28" s="10" t="s">
        <v>18</v>
      </c>
      <c r="C28" s="10" t="s">
        <v>19</v>
      </c>
      <c r="D28" s="11">
        <f>SUM(D29:D34)</f>
        <v>47923300</v>
      </c>
      <c r="E28" s="11">
        <f t="shared" ref="E28" si="36">SUM(E29:E34)</f>
        <v>15317300</v>
      </c>
      <c r="F28" s="11">
        <f>SUM(F29:F34)</f>
        <v>63240600</v>
      </c>
      <c r="G28" s="11">
        <f t="shared" ref="G28" si="37">SUM(G29:G34)</f>
        <v>0</v>
      </c>
      <c r="H28" s="11">
        <f>SUM(H29:H34)</f>
        <v>63240600</v>
      </c>
      <c r="I28" s="11">
        <f t="shared" ref="I28:J28" si="38">SUM(I29:I34)</f>
        <v>0</v>
      </c>
      <c r="J28" s="11">
        <f t="shared" si="38"/>
        <v>63240600</v>
      </c>
      <c r="K28" s="11">
        <f>SUM(K29:K34)</f>
        <v>50525100</v>
      </c>
      <c r="L28" s="11">
        <f t="shared" ref="L28" si="39">SUM(L29:L34)</f>
        <v>15317300</v>
      </c>
      <c r="M28" s="11">
        <f>SUM(M29:M34)</f>
        <v>65842400</v>
      </c>
      <c r="N28" s="11">
        <f t="shared" ref="N28" si="40">SUM(N29:N34)</f>
        <v>0</v>
      </c>
      <c r="O28" s="11">
        <f>SUM(O29:O34)</f>
        <v>65842400</v>
      </c>
      <c r="P28" s="11">
        <f t="shared" ref="P28:Q28" si="41">SUM(P29:P34)</f>
        <v>0</v>
      </c>
      <c r="Q28" s="11">
        <f t="shared" si="41"/>
        <v>65842400</v>
      </c>
    </row>
    <row r="29" spans="2:17" ht="68.25" customHeight="1" x14ac:dyDescent="0.25">
      <c r="B29" s="15" t="s">
        <v>43</v>
      </c>
      <c r="C29" s="12" t="s">
        <v>20</v>
      </c>
      <c r="D29" s="16">
        <v>5224300</v>
      </c>
      <c r="E29" s="16"/>
      <c r="F29" s="16">
        <f t="shared" ref="F29:F34" si="42">D29+E29</f>
        <v>5224300</v>
      </c>
      <c r="G29" s="16"/>
      <c r="H29" s="16">
        <f t="shared" ref="H29:H34" si="43">F29+G29</f>
        <v>5224300</v>
      </c>
      <c r="I29" s="16"/>
      <c r="J29" s="16">
        <f t="shared" ref="J29:J34" si="44">H29+I29</f>
        <v>5224300</v>
      </c>
      <c r="K29" s="16">
        <v>6708100</v>
      </c>
      <c r="L29" s="16"/>
      <c r="M29" s="16">
        <f t="shared" ref="M29:M34" si="45">K29+L29</f>
        <v>6708100</v>
      </c>
      <c r="N29" s="16"/>
      <c r="O29" s="16">
        <f t="shared" ref="O29:O34" si="46">M29+N29</f>
        <v>6708100</v>
      </c>
      <c r="P29" s="16"/>
      <c r="Q29" s="16">
        <f t="shared" ref="Q29:Q34" si="47">O29+P29</f>
        <v>6708100</v>
      </c>
    </row>
    <row r="30" spans="2:17" ht="51" customHeight="1" x14ac:dyDescent="0.25">
      <c r="B30" s="15" t="s">
        <v>42</v>
      </c>
      <c r="C30" s="12" t="s">
        <v>21</v>
      </c>
      <c r="D30" s="14">
        <v>13300000</v>
      </c>
      <c r="E30" s="14"/>
      <c r="F30" s="14">
        <f t="shared" si="42"/>
        <v>13300000</v>
      </c>
      <c r="G30" s="14"/>
      <c r="H30" s="14">
        <f t="shared" si="43"/>
        <v>13300000</v>
      </c>
      <c r="I30" s="14"/>
      <c r="J30" s="14">
        <f t="shared" si="44"/>
        <v>13300000</v>
      </c>
      <c r="K30" s="14">
        <v>13300000</v>
      </c>
      <c r="L30" s="14"/>
      <c r="M30" s="14">
        <f t="shared" si="45"/>
        <v>13300000</v>
      </c>
      <c r="N30" s="14"/>
      <c r="O30" s="14">
        <f t="shared" si="46"/>
        <v>13300000</v>
      </c>
      <c r="P30" s="14"/>
      <c r="Q30" s="16">
        <f t="shared" si="47"/>
        <v>13300000</v>
      </c>
    </row>
    <row r="31" spans="2:17" s="17" customFormat="1" ht="104.25" customHeight="1" x14ac:dyDescent="0.25">
      <c r="B31" s="15" t="s">
        <v>41</v>
      </c>
      <c r="C31" s="15" t="s">
        <v>53</v>
      </c>
      <c r="D31" s="16">
        <v>9432000</v>
      </c>
      <c r="E31" s="16"/>
      <c r="F31" s="16">
        <f t="shared" si="42"/>
        <v>9432000</v>
      </c>
      <c r="G31" s="16"/>
      <c r="H31" s="16">
        <f t="shared" si="43"/>
        <v>9432000</v>
      </c>
      <c r="I31" s="16"/>
      <c r="J31" s="16">
        <f t="shared" si="44"/>
        <v>9432000</v>
      </c>
      <c r="K31" s="16">
        <v>9696000</v>
      </c>
      <c r="L31" s="16"/>
      <c r="M31" s="16">
        <f t="shared" si="45"/>
        <v>9696000</v>
      </c>
      <c r="N31" s="16"/>
      <c r="O31" s="16">
        <f t="shared" si="46"/>
        <v>9696000</v>
      </c>
      <c r="P31" s="16"/>
      <c r="Q31" s="16">
        <f t="shared" si="47"/>
        <v>9696000</v>
      </c>
    </row>
    <row r="32" spans="2:17" ht="99" customHeight="1" x14ac:dyDescent="0.25">
      <c r="B32" s="15" t="s">
        <v>40</v>
      </c>
      <c r="C32" s="12" t="s">
        <v>54</v>
      </c>
      <c r="D32" s="16">
        <v>5500000</v>
      </c>
      <c r="E32" s="16">
        <v>15317300</v>
      </c>
      <c r="F32" s="16">
        <f t="shared" si="42"/>
        <v>20817300</v>
      </c>
      <c r="G32" s="16"/>
      <c r="H32" s="16">
        <f t="shared" si="43"/>
        <v>20817300</v>
      </c>
      <c r="I32" s="16"/>
      <c r="J32" s="16">
        <f t="shared" si="44"/>
        <v>20817300</v>
      </c>
      <c r="K32" s="16">
        <v>5500000</v>
      </c>
      <c r="L32" s="16">
        <v>15317300</v>
      </c>
      <c r="M32" s="16">
        <f t="shared" si="45"/>
        <v>20817300</v>
      </c>
      <c r="N32" s="16"/>
      <c r="O32" s="16">
        <f t="shared" si="46"/>
        <v>20817300</v>
      </c>
      <c r="P32" s="16"/>
      <c r="Q32" s="16">
        <f t="shared" si="47"/>
        <v>20817300</v>
      </c>
    </row>
    <row r="33" spans="1:23" ht="163.5" customHeight="1" x14ac:dyDescent="0.25">
      <c r="B33" s="15" t="s">
        <v>67</v>
      </c>
      <c r="C33" s="12" t="s">
        <v>68</v>
      </c>
      <c r="D33" s="16">
        <v>1000</v>
      </c>
      <c r="E33" s="16"/>
      <c r="F33" s="16">
        <f t="shared" si="42"/>
        <v>1000</v>
      </c>
      <c r="G33" s="16"/>
      <c r="H33" s="16">
        <f t="shared" si="43"/>
        <v>1000</v>
      </c>
      <c r="I33" s="16"/>
      <c r="J33" s="16">
        <f t="shared" si="44"/>
        <v>1000</v>
      </c>
      <c r="K33" s="16">
        <v>1000</v>
      </c>
      <c r="L33" s="16"/>
      <c r="M33" s="16">
        <f t="shared" si="45"/>
        <v>1000</v>
      </c>
      <c r="N33" s="16"/>
      <c r="O33" s="16">
        <f t="shared" si="46"/>
        <v>1000</v>
      </c>
      <c r="P33" s="16"/>
      <c r="Q33" s="16">
        <f t="shared" si="47"/>
        <v>1000</v>
      </c>
    </row>
    <row r="34" spans="1:23" ht="68.25" customHeight="1" x14ac:dyDescent="0.25">
      <c r="B34" s="15" t="s">
        <v>39</v>
      </c>
      <c r="C34" s="12" t="s">
        <v>22</v>
      </c>
      <c r="D34" s="18">
        <v>14466000</v>
      </c>
      <c r="E34" s="18"/>
      <c r="F34" s="18">
        <f t="shared" si="42"/>
        <v>14466000</v>
      </c>
      <c r="G34" s="18"/>
      <c r="H34" s="18">
        <f t="shared" si="43"/>
        <v>14466000</v>
      </c>
      <c r="I34" s="18"/>
      <c r="J34" s="18">
        <f t="shared" si="44"/>
        <v>14466000</v>
      </c>
      <c r="K34" s="18">
        <v>15320000</v>
      </c>
      <c r="L34" s="18"/>
      <c r="M34" s="18">
        <f t="shared" si="45"/>
        <v>15320000</v>
      </c>
      <c r="N34" s="18"/>
      <c r="O34" s="18">
        <f t="shared" si="46"/>
        <v>15320000</v>
      </c>
      <c r="P34" s="18"/>
      <c r="Q34" s="16">
        <f t="shared" si="47"/>
        <v>15320000</v>
      </c>
    </row>
    <row r="35" spans="1:23" ht="20.25" customHeight="1" x14ac:dyDescent="0.25">
      <c r="B35" s="10" t="s">
        <v>23</v>
      </c>
      <c r="C35" s="10" t="s">
        <v>24</v>
      </c>
      <c r="D35" s="11">
        <f>SUM(D36:D38)</f>
        <v>64636500</v>
      </c>
      <c r="E35" s="11">
        <f t="shared" ref="E35" si="48">SUM(E36:E38)</f>
        <v>0</v>
      </c>
      <c r="F35" s="11">
        <f>SUM(F36:F38)</f>
        <v>64636500</v>
      </c>
      <c r="G35" s="11">
        <f t="shared" ref="G35" si="49">SUM(G36:G38)</f>
        <v>0</v>
      </c>
      <c r="H35" s="11">
        <f>SUM(H36:H38)</f>
        <v>64636500</v>
      </c>
      <c r="I35" s="11">
        <f t="shared" ref="I35:J35" si="50">SUM(I36:I38)</f>
        <v>0</v>
      </c>
      <c r="J35" s="11">
        <f t="shared" si="50"/>
        <v>64636500</v>
      </c>
      <c r="K35" s="11">
        <f t="shared" ref="K35:L35" si="51">SUM(K36:K38)</f>
        <v>82733500</v>
      </c>
      <c r="L35" s="11">
        <f t="shared" si="51"/>
        <v>0</v>
      </c>
      <c r="M35" s="11">
        <f>SUM(M36:M38)</f>
        <v>82733500</v>
      </c>
      <c r="N35" s="11">
        <f t="shared" ref="N35" si="52">SUM(N36:N38)</f>
        <v>0</v>
      </c>
      <c r="O35" s="11">
        <f>SUM(O36:O38)</f>
        <v>82733500</v>
      </c>
      <c r="P35" s="11">
        <f t="shared" ref="P35:Q35" si="53">SUM(P36:P38)</f>
        <v>0</v>
      </c>
      <c r="Q35" s="11">
        <f t="shared" si="53"/>
        <v>82733500</v>
      </c>
    </row>
    <row r="36" spans="1:23" ht="35.25" customHeight="1" x14ac:dyDescent="0.25">
      <c r="B36" s="12" t="s">
        <v>38</v>
      </c>
      <c r="C36" s="12" t="s">
        <v>25</v>
      </c>
      <c r="D36" s="16">
        <v>20944000</v>
      </c>
      <c r="E36" s="16"/>
      <c r="F36" s="16">
        <f>D36+E36</f>
        <v>20944000</v>
      </c>
      <c r="G36" s="16"/>
      <c r="H36" s="16">
        <f>F36+G36</f>
        <v>20944000</v>
      </c>
      <c r="I36" s="16"/>
      <c r="J36" s="16">
        <f>H36+I36</f>
        <v>20944000</v>
      </c>
      <c r="K36" s="16">
        <v>39041000</v>
      </c>
      <c r="L36" s="16"/>
      <c r="M36" s="16">
        <f>K36+L36</f>
        <v>39041000</v>
      </c>
      <c r="N36" s="16"/>
      <c r="O36" s="16">
        <f>M36+N36</f>
        <v>39041000</v>
      </c>
      <c r="P36" s="16"/>
      <c r="Q36" s="16">
        <f>O36+P36</f>
        <v>39041000</v>
      </c>
    </row>
    <row r="37" spans="1:23" ht="17.25" customHeight="1" x14ac:dyDescent="0.25">
      <c r="B37" s="12" t="s">
        <v>56</v>
      </c>
      <c r="C37" s="12" t="s">
        <v>26</v>
      </c>
      <c r="D37" s="14">
        <v>1950000</v>
      </c>
      <c r="E37" s="14"/>
      <c r="F37" s="14">
        <f>D37+E37</f>
        <v>1950000</v>
      </c>
      <c r="G37" s="14"/>
      <c r="H37" s="14">
        <f t="shared" ref="H37:H38" si="54">F37+G37</f>
        <v>1950000</v>
      </c>
      <c r="I37" s="14"/>
      <c r="J37" s="14">
        <f t="shared" ref="J37:J38" si="55">H37+I37</f>
        <v>1950000</v>
      </c>
      <c r="K37" s="14">
        <v>1950000</v>
      </c>
      <c r="L37" s="14"/>
      <c r="M37" s="14">
        <f>K37+L37</f>
        <v>1950000</v>
      </c>
      <c r="N37" s="14"/>
      <c r="O37" s="14">
        <f>M37+N37</f>
        <v>1950000</v>
      </c>
      <c r="P37" s="14"/>
      <c r="Q37" s="16">
        <f t="shared" ref="Q37:Q38" si="56">O37+P37</f>
        <v>1950000</v>
      </c>
    </row>
    <row r="38" spans="1:23" ht="18" customHeight="1" x14ac:dyDescent="0.25">
      <c r="B38" s="12" t="s">
        <v>37</v>
      </c>
      <c r="C38" s="12" t="s">
        <v>27</v>
      </c>
      <c r="D38" s="14">
        <v>41742500</v>
      </c>
      <c r="E38" s="14"/>
      <c r="F38" s="14">
        <f>D38+E38</f>
        <v>41742500</v>
      </c>
      <c r="G38" s="14"/>
      <c r="H38" s="14">
        <f t="shared" si="54"/>
        <v>41742500</v>
      </c>
      <c r="I38" s="14"/>
      <c r="J38" s="14">
        <f t="shared" si="55"/>
        <v>41742500</v>
      </c>
      <c r="K38" s="14">
        <v>41742500</v>
      </c>
      <c r="L38" s="14"/>
      <c r="M38" s="14">
        <f>K38+L38</f>
        <v>41742500</v>
      </c>
      <c r="N38" s="14"/>
      <c r="O38" s="14">
        <f>M38+N38</f>
        <v>41742500</v>
      </c>
      <c r="P38" s="14"/>
      <c r="Q38" s="16">
        <f t="shared" si="56"/>
        <v>41742500</v>
      </c>
    </row>
    <row r="39" spans="1:23" ht="35.25" customHeight="1" x14ac:dyDescent="0.25">
      <c r="B39" s="10" t="s">
        <v>28</v>
      </c>
      <c r="C39" s="10" t="s">
        <v>55</v>
      </c>
      <c r="D39" s="11">
        <v>33780490</v>
      </c>
      <c r="E39" s="11"/>
      <c r="F39" s="11">
        <f>D39+E39</f>
        <v>33780490</v>
      </c>
      <c r="G39" s="11"/>
      <c r="H39" s="11">
        <f>F39+G39</f>
        <v>33780490</v>
      </c>
      <c r="I39" s="11"/>
      <c r="J39" s="11">
        <f>H39+I39</f>
        <v>33780490</v>
      </c>
      <c r="K39" s="11">
        <v>30781990</v>
      </c>
      <c r="L39" s="11"/>
      <c r="M39" s="11">
        <f>K39+L39</f>
        <v>30781990</v>
      </c>
      <c r="N39" s="11"/>
      <c r="O39" s="11">
        <f>M39+N39</f>
        <v>30781990</v>
      </c>
      <c r="P39" s="11"/>
      <c r="Q39" s="11">
        <f>O39+P39</f>
        <v>30781990</v>
      </c>
    </row>
    <row r="40" spans="1:23" ht="36.75" customHeight="1" x14ac:dyDescent="0.25">
      <c r="B40" s="10" t="s">
        <v>29</v>
      </c>
      <c r="C40" s="10" t="s">
        <v>30</v>
      </c>
      <c r="D40" s="11">
        <v>1593000</v>
      </c>
      <c r="E40" s="11"/>
      <c r="F40" s="11">
        <f>D40+E40</f>
        <v>1593000</v>
      </c>
      <c r="G40" s="11"/>
      <c r="H40" s="11">
        <f>F40+G40</f>
        <v>1593000</v>
      </c>
      <c r="I40" s="11"/>
      <c r="J40" s="11">
        <f>H40+I40</f>
        <v>1593000</v>
      </c>
      <c r="K40" s="11">
        <v>1593000</v>
      </c>
      <c r="L40" s="11"/>
      <c r="M40" s="11">
        <f>K40+L40</f>
        <v>1593000</v>
      </c>
      <c r="N40" s="11"/>
      <c r="O40" s="11">
        <f>M40+N40</f>
        <v>1593000</v>
      </c>
      <c r="P40" s="11"/>
      <c r="Q40" s="11">
        <f>O40+P40</f>
        <v>1593000</v>
      </c>
    </row>
    <row r="41" spans="1:23" ht="20.25" customHeight="1" x14ac:dyDescent="0.25">
      <c r="B41" s="10" t="s">
        <v>157</v>
      </c>
      <c r="C41" s="10" t="s">
        <v>158</v>
      </c>
      <c r="D41" s="11">
        <f>D42</f>
        <v>1000000</v>
      </c>
      <c r="E41" s="11">
        <f t="shared" ref="E41" si="57">E42</f>
        <v>0</v>
      </c>
      <c r="F41" s="11">
        <f>F42</f>
        <v>1000000</v>
      </c>
      <c r="G41" s="11">
        <f t="shared" ref="G41" si="58">G42</f>
        <v>0</v>
      </c>
      <c r="H41" s="11">
        <f>H42</f>
        <v>1000000</v>
      </c>
      <c r="I41" s="11">
        <f t="shared" ref="I41:J41" si="59">I42</f>
        <v>0</v>
      </c>
      <c r="J41" s="11">
        <f t="shared" si="59"/>
        <v>1000000</v>
      </c>
      <c r="K41" s="11">
        <f>K42</f>
        <v>1000000</v>
      </c>
      <c r="L41" s="11">
        <f t="shared" ref="L41" si="60">L42</f>
        <v>0</v>
      </c>
      <c r="M41" s="11">
        <f>M42</f>
        <v>1000000</v>
      </c>
      <c r="N41" s="11">
        <f t="shared" ref="N41" si="61">N42</f>
        <v>0</v>
      </c>
      <c r="O41" s="11">
        <f>O42</f>
        <v>1000000</v>
      </c>
      <c r="P41" s="11">
        <f t="shared" ref="P41:Q41" si="62">P42</f>
        <v>0</v>
      </c>
      <c r="Q41" s="11">
        <f t="shared" si="62"/>
        <v>1000000</v>
      </c>
    </row>
    <row r="42" spans="1:23" ht="51.75" customHeight="1" x14ac:dyDescent="0.25">
      <c r="B42" s="12" t="s">
        <v>159</v>
      </c>
      <c r="C42" s="12" t="s">
        <v>160</v>
      </c>
      <c r="D42" s="14">
        <v>1000000</v>
      </c>
      <c r="E42" s="14"/>
      <c r="F42" s="14">
        <f>D42+E42</f>
        <v>1000000</v>
      </c>
      <c r="G42" s="14"/>
      <c r="H42" s="14">
        <f>F42+G42</f>
        <v>1000000</v>
      </c>
      <c r="I42" s="14"/>
      <c r="J42" s="14">
        <f>H42+I42</f>
        <v>1000000</v>
      </c>
      <c r="K42" s="14">
        <v>1000000</v>
      </c>
      <c r="L42" s="14"/>
      <c r="M42" s="14">
        <f>K42+L42</f>
        <v>1000000</v>
      </c>
      <c r="N42" s="14"/>
      <c r="O42" s="14">
        <f>M42+N42</f>
        <v>1000000</v>
      </c>
      <c r="P42" s="14"/>
      <c r="Q42" s="14">
        <f>O42+P42</f>
        <v>1000000</v>
      </c>
    </row>
    <row r="43" spans="1:23" ht="19.5" customHeight="1" x14ac:dyDescent="0.25">
      <c r="B43" s="10" t="s">
        <v>31</v>
      </c>
      <c r="C43" s="10" t="s">
        <v>32</v>
      </c>
      <c r="D43" s="11">
        <v>514252650</v>
      </c>
      <c r="E43" s="11"/>
      <c r="F43" s="11">
        <f>D43+E43</f>
        <v>514252650</v>
      </c>
      <c r="G43" s="11"/>
      <c r="H43" s="11">
        <f>F43+G43</f>
        <v>514252650</v>
      </c>
      <c r="I43" s="11"/>
      <c r="J43" s="11">
        <f>H43+I43</f>
        <v>514252650</v>
      </c>
      <c r="K43" s="11">
        <v>514305300</v>
      </c>
      <c r="L43" s="11"/>
      <c r="M43" s="11">
        <f>K43+L43</f>
        <v>514305300</v>
      </c>
      <c r="N43" s="11"/>
      <c r="O43" s="11">
        <f>M43+N43</f>
        <v>514305300</v>
      </c>
      <c r="P43" s="11"/>
      <c r="Q43" s="11">
        <f>O43+P43</f>
        <v>514305300</v>
      </c>
    </row>
    <row r="44" spans="1:23" ht="21" customHeight="1" x14ac:dyDescent="0.25">
      <c r="B44" s="10" t="s">
        <v>33</v>
      </c>
      <c r="C44" s="10" t="s">
        <v>34</v>
      </c>
      <c r="D44" s="11">
        <f>D45</f>
        <v>2947000</v>
      </c>
      <c r="E44" s="11">
        <f t="shared" ref="E44" si="63">E45</f>
        <v>0</v>
      </c>
      <c r="F44" s="11">
        <f>F45</f>
        <v>2947000</v>
      </c>
      <c r="G44" s="11">
        <f t="shared" ref="G44" si="64">G45</f>
        <v>0</v>
      </c>
      <c r="H44" s="11">
        <f>H45</f>
        <v>2947000</v>
      </c>
      <c r="I44" s="11">
        <f t="shared" ref="I44:J44" si="65">I45</f>
        <v>0</v>
      </c>
      <c r="J44" s="11">
        <f t="shared" si="65"/>
        <v>2947000</v>
      </c>
      <c r="K44" s="11">
        <f t="shared" ref="K44:L44" si="66">K45</f>
        <v>2947000</v>
      </c>
      <c r="L44" s="11">
        <f t="shared" si="66"/>
        <v>0</v>
      </c>
      <c r="M44" s="11">
        <f>M45</f>
        <v>2947000</v>
      </c>
      <c r="N44" s="11">
        <f t="shared" ref="N44" si="67">N45</f>
        <v>0</v>
      </c>
      <c r="O44" s="11">
        <f>O45</f>
        <v>2947000</v>
      </c>
      <c r="P44" s="11">
        <f t="shared" ref="P44:Q44" si="68">P45</f>
        <v>0</v>
      </c>
      <c r="Q44" s="11">
        <f t="shared" si="68"/>
        <v>2947000</v>
      </c>
    </row>
    <row r="45" spans="1:23" ht="36" customHeight="1" x14ac:dyDescent="0.25">
      <c r="B45" s="12" t="s">
        <v>35</v>
      </c>
      <c r="C45" s="12" t="s">
        <v>36</v>
      </c>
      <c r="D45" s="13">
        <v>2947000</v>
      </c>
      <c r="E45" s="13"/>
      <c r="F45" s="13">
        <f>D45+E45</f>
        <v>2947000</v>
      </c>
      <c r="G45" s="13"/>
      <c r="H45" s="13">
        <f>F45+G45</f>
        <v>2947000</v>
      </c>
      <c r="I45" s="13"/>
      <c r="J45" s="13">
        <f>H45+I45</f>
        <v>2947000</v>
      </c>
      <c r="K45" s="13">
        <v>2947000</v>
      </c>
      <c r="L45" s="13"/>
      <c r="M45" s="13">
        <f>K45+L45</f>
        <v>2947000</v>
      </c>
      <c r="N45" s="13"/>
      <c r="O45" s="13">
        <f>M45+N45</f>
        <v>2947000</v>
      </c>
      <c r="P45" s="13"/>
      <c r="Q45" s="13">
        <f>O45+P45</f>
        <v>2947000</v>
      </c>
    </row>
    <row r="46" spans="1:23" ht="17.25" customHeight="1" x14ac:dyDescent="0.25">
      <c r="A46" s="1"/>
      <c r="B46" s="10" t="s">
        <v>59</v>
      </c>
      <c r="C46" s="10" t="s">
        <v>60</v>
      </c>
      <c r="D46" s="19">
        <f>SUM(D47)</f>
        <v>5122447208</v>
      </c>
      <c r="E46" s="19">
        <f t="shared" ref="E46" si="69">SUM(E47)</f>
        <v>4008192700</v>
      </c>
      <c r="F46" s="19">
        <f>SUM(F47)</f>
        <v>9130639908</v>
      </c>
      <c r="G46" s="19">
        <f t="shared" ref="G46" si="70">SUM(G47)</f>
        <v>0</v>
      </c>
      <c r="H46" s="19">
        <f>SUM(H47)</f>
        <v>9130639908</v>
      </c>
      <c r="I46" s="19">
        <f t="shared" ref="I46:J46" si="71">SUM(I47)</f>
        <v>0</v>
      </c>
      <c r="J46" s="19">
        <f t="shared" si="71"/>
        <v>9130639908</v>
      </c>
      <c r="K46" s="19">
        <f>SUM(K47)</f>
        <v>4286307108</v>
      </c>
      <c r="L46" s="19">
        <f t="shared" ref="L46" si="72">SUM(L47)</f>
        <v>4858829100</v>
      </c>
      <c r="M46" s="19">
        <f>SUM(M47)</f>
        <v>9145136208</v>
      </c>
      <c r="N46" s="19">
        <f t="shared" ref="N46" si="73">SUM(N47)</f>
        <v>48</v>
      </c>
      <c r="O46" s="19">
        <f>SUM(O47)</f>
        <v>9145136256</v>
      </c>
      <c r="P46" s="19">
        <f t="shared" ref="P46:Q46" si="74">SUM(P47)</f>
        <v>0</v>
      </c>
      <c r="Q46" s="19">
        <f t="shared" si="74"/>
        <v>9145136256</v>
      </c>
      <c r="U46" s="20"/>
      <c r="V46" s="20"/>
      <c r="W46" s="20"/>
    </row>
    <row r="47" spans="1:23" ht="35.25" customHeight="1" x14ac:dyDescent="0.25">
      <c r="A47" s="1"/>
      <c r="B47" s="10" t="s">
        <v>61</v>
      </c>
      <c r="C47" s="10" t="s">
        <v>62</v>
      </c>
      <c r="D47" s="11">
        <f t="shared" ref="D47:N47" si="75">SUM(D48,D50,D84,D105)</f>
        <v>5122447208</v>
      </c>
      <c r="E47" s="11">
        <f t="shared" si="75"/>
        <v>4008192700</v>
      </c>
      <c r="F47" s="11">
        <f t="shared" si="75"/>
        <v>9130639908</v>
      </c>
      <c r="G47" s="11">
        <f t="shared" si="75"/>
        <v>0</v>
      </c>
      <c r="H47" s="11">
        <f>SUM(H48,H50,H84,H105)</f>
        <v>9130639908</v>
      </c>
      <c r="I47" s="11">
        <f t="shared" ref="I47:J47" si="76">SUM(I48,I50,I84,I105)</f>
        <v>0</v>
      </c>
      <c r="J47" s="11">
        <f t="shared" si="76"/>
        <v>9130639908</v>
      </c>
      <c r="K47" s="11">
        <f t="shared" si="75"/>
        <v>4286307108</v>
      </c>
      <c r="L47" s="11">
        <f t="shared" si="75"/>
        <v>4858829100</v>
      </c>
      <c r="M47" s="11">
        <f t="shared" si="75"/>
        <v>9145136208</v>
      </c>
      <c r="N47" s="11">
        <f t="shared" si="75"/>
        <v>48</v>
      </c>
      <c r="O47" s="11">
        <f>SUM(O48,O50,O84,O105)</f>
        <v>9145136256</v>
      </c>
      <c r="P47" s="11">
        <f t="shared" ref="P47:Q47" si="77">SUM(P48,P50,P84,P105)</f>
        <v>0</v>
      </c>
      <c r="Q47" s="11">
        <f t="shared" si="77"/>
        <v>9145136256</v>
      </c>
      <c r="T47" s="20"/>
    </row>
    <row r="48" spans="1:23" ht="35.25" customHeight="1" x14ac:dyDescent="0.25">
      <c r="A48" s="1"/>
      <c r="B48" s="10" t="s">
        <v>97</v>
      </c>
      <c r="C48" s="10" t="s">
        <v>73</v>
      </c>
      <c r="D48" s="11">
        <f>D49</f>
        <v>414638500</v>
      </c>
      <c r="E48" s="11">
        <f t="shared" ref="E48" si="78">E49</f>
        <v>0</v>
      </c>
      <c r="F48" s="11">
        <f>F49</f>
        <v>414638500</v>
      </c>
      <c r="G48" s="11">
        <f t="shared" ref="G48" si="79">G49</f>
        <v>0</v>
      </c>
      <c r="H48" s="11">
        <f>H49</f>
        <v>414638500</v>
      </c>
      <c r="I48" s="11">
        <f t="shared" ref="I48:J48" si="80">I49</f>
        <v>0</v>
      </c>
      <c r="J48" s="11">
        <f t="shared" si="80"/>
        <v>414638500</v>
      </c>
      <c r="K48" s="11">
        <f>K49</f>
        <v>370682700</v>
      </c>
      <c r="L48" s="11">
        <f t="shared" ref="L48" si="81">L49</f>
        <v>0</v>
      </c>
      <c r="M48" s="11">
        <f>M49</f>
        <v>370682700</v>
      </c>
      <c r="N48" s="11">
        <f t="shared" ref="N48" si="82">N49</f>
        <v>0</v>
      </c>
      <c r="O48" s="11">
        <f>O49</f>
        <v>370682700</v>
      </c>
      <c r="P48" s="11">
        <f t="shared" ref="P48:Q48" si="83">P49</f>
        <v>0</v>
      </c>
      <c r="Q48" s="11">
        <f t="shared" si="83"/>
        <v>370682700</v>
      </c>
    </row>
    <row r="49" spans="1:17" ht="49.5" customHeight="1" x14ac:dyDescent="0.25">
      <c r="A49" s="1"/>
      <c r="B49" s="2" t="s">
        <v>161</v>
      </c>
      <c r="C49" s="3" t="s">
        <v>162</v>
      </c>
      <c r="D49" s="4">
        <v>414638500</v>
      </c>
      <c r="E49" s="4"/>
      <c r="F49" s="4">
        <f>D49+E49</f>
        <v>414638500</v>
      </c>
      <c r="G49" s="4"/>
      <c r="H49" s="4">
        <f>F49+G49</f>
        <v>414638500</v>
      </c>
      <c r="I49" s="4"/>
      <c r="J49" s="4">
        <f>H49+I49</f>
        <v>414638500</v>
      </c>
      <c r="K49" s="4">
        <v>370682700</v>
      </c>
      <c r="L49" s="4"/>
      <c r="M49" s="4">
        <f>K49+L49</f>
        <v>370682700</v>
      </c>
      <c r="N49" s="4"/>
      <c r="O49" s="4">
        <f>M49+N49</f>
        <v>370682700</v>
      </c>
      <c r="P49" s="4"/>
      <c r="Q49" s="4">
        <f>O49+P49</f>
        <v>370682700</v>
      </c>
    </row>
    <row r="50" spans="1:17" ht="34.5" customHeight="1" x14ac:dyDescent="0.25">
      <c r="A50" s="1"/>
      <c r="B50" s="10" t="s">
        <v>98</v>
      </c>
      <c r="C50" s="10" t="s">
        <v>71</v>
      </c>
      <c r="D50" s="19">
        <f t="shared" ref="D50:N50" si="84">SUM(D51:D83)</f>
        <v>1559003400</v>
      </c>
      <c r="E50" s="19">
        <f t="shared" si="84"/>
        <v>2675508700</v>
      </c>
      <c r="F50" s="19">
        <f t="shared" si="84"/>
        <v>4234512100</v>
      </c>
      <c r="G50" s="19">
        <f t="shared" si="84"/>
        <v>0</v>
      </c>
      <c r="H50" s="19">
        <f>SUM(H51:H83)</f>
        <v>4234512100</v>
      </c>
      <c r="I50" s="19">
        <f t="shared" ref="I50:J50" si="85">SUM(I51:I83)</f>
        <v>0</v>
      </c>
      <c r="J50" s="19">
        <f t="shared" si="85"/>
        <v>4234512100</v>
      </c>
      <c r="K50" s="19">
        <f t="shared" si="84"/>
        <v>723145400</v>
      </c>
      <c r="L50" s="19">
        <f t="shared" si="84"/>
        <v>3842319500</v>
      </c>
      <c r="M50" s="19">
        <f t="shared" si="84"/>
        <v>4565464900</v>
      </c>
      <c r="N50" s="19">
        <f t="shared" si="84"/>
        <v>48</v>
      </c>
      <c r="O50" s="19">
        <f>SUM(O51:O83)</f>
        <v>4565464948</v>
      </c>
      <c r="P50" s="19">
        <f t="shared" ref="P50:Q50" si="86">SUM(P51:P83)</f>
        <v>0</v>
      </c>
      <c r="Q50" s="19">
        <f t="shared" si="86"/>
        <v>4565464948</v>
      </c>
    </row>
    <row r="51" spans="1:17" ht="47.25" x14ac:dyDescent="0.25">
      <c r="A51" s="1"/>
      <c r="B51" s="2" t="s">
        <v>200</v>
      </c>
      <c r="C51" s="2" t="s">
        <v>201</v>
      </c>
      <c r="D51" s="3"/>
      <c r="E51" s="4">
        <v>1327326000</v>
      </c>
      <c r="F51" s="4">
        <f>D51+E51</f>
        <v>1327326000</v>
      </c>
      <c r="G51" s="4"/>
      <c r="H51" s="4">
        <f>F51+G51</f>
        <v>1327326000</v>
      </c>
      <c r="I51" s="4"/>
      <c r="J51" s="4">
        <f>H51+I51</f>
        <v>1327326000</v>
      </c>
      <c r="K51" s="4"/>
      <c r="L51" s="4">
        <v>1049688000</v>
      </c>
      <c r="M51" s="4">
        <f>K51+L51</f>
        <v>1049688000</v>
      </c>
      <c r="N51" s="4"/>
      <c r="O51" s="4">
        <f>M51+N51</f>
        <v>1049688000</v>
      </c>
      <c r="P51" s="4"/>
      <c r="Q51" s="4">
        <f>O51+P51</f>
        <v>1049688000</v>
      </c>
    </row>
    <row r="52" spans="1:17" ht="66.75" customHeight="1" x14ac:dyDescent="0.25">
      <c r="A52" s="1"/>
      <c r="B52" s="2" t="s">
        <v>81</v>
      </c>
      <c r="C52" s="3" t="s">
        <v>82</v>
      </c>
      <c r="D52" s="4"/>
      <c r="E52" s="4"/>
      <c r="F52" s="4"/>
      <c r="G52" s="4"/>
      <c r="H52" s="4"/>
      <c r="I52" s="4">
        <v>58270200</v>
      </c>
      <c r="J52" s="4">
        <f>H52+I52</f>
        <v>58270200</v>
      </c>
      <c r="K52" s="4">
        <v>5609900</v>
      </c>
      <c r="L52" s="4">
        <v>-4098100</v>
      </c>
      <c r="M52" s="4">
        <f t="shared" ref="M52:M79" si="87">K52+L52</f>
        <v>1511800</v>
      </c>
      <c r="N52" s="4"/>
      <c r="O52" s="4">
        <f t="shared" ref="O52:O91" si="88">M52+N52</f>
        <v>1511800</v>
      </c>
      <c r="P52" s="4"/>
      <c r="Q52" s="4">
        <f t="shared" ref="Q52:Q83" si="89">O52+P52</f>
        <v>1511800</v>
      </c>
    </row>
    <row r="53" spans="1:17" ht="51.75" customHeight="1" x14ac:dyDescent="0.25">
      <c r="A53" s="1"/>
      <c r="B53" s="2" t="s">
        <v>95</v>
      </c>
      <c r="C53" s="3" t="s">
        <v>96</v>
      </c>
      <c r="D53" s="4">
        <v>9747600</v>
      </c>
      <c r="E53" s="4"/>
      <c r="F53" s="4">
        <f t="shared" ref="F53:F83" si="90">D53+E53</f>
        <v>9747600</v>
      </c>
      <c r="G53" s="4"/>
      <c r="H53" s="4">
        <f t="shared" ref="H53:H83" si="91">F53+G53</f>
        <v>9747600</v>
      </c>
      <c r="I53" s="4"/>
      <c r="J53" s="4">
        <f t="shared" ref="J53:J83" si="92">H53+I53</f>
        <v>9747600</v>
      </c>
      <c r="K53" s="4"/>
      <c r="L53" s="4"/>
      <c r="M53" s="4"/>
      <c r="N53" s="4"/>
      <c r="O53" s="4"/>
      <c r="P53" s="4"/>
      <c r="Q53" s="4"/>
    </row>
    <row r="54" spans="1:17" ht="52.5" customHeight="1" x14ac:dyDescent="0.25">
      <c r="A54" s="1"/>
      <c r="B54" s="2" t="s">
        <v>193</v>
      </c>
      <c r="C54" s="3" t="s">
        <v>192</v>
      </c>
      <c r="D54" s="4"/>
      <c r="E54" s="4"/>
      <c r="F54" s="4"/>
      <c r="G54" s="4"/>
      <c r="H54" s="4"/>
      <c r="I54" s="4"/>
      <c r="J54" s="4"/>
      <c r="K54" s="4"/>
      <c r="L54" s="4">
        <v>282030000</v>
      </c>
      <c r="M54" s="4">
        <f t="shared" si="87"/>
        <v>282030000</v>
      </c>
      <c r="N54" s="4"/>
      <c r="O54" s="4">
        <f t="shared" si="88"/>
        <v>282030000</v>
      </c>
      <c r="P54" s="4"/>
      <c r="Q54" s="4">
        <f t="shared" si="89"/>
        <v>282030000</v>
      </c>
    </row>
    <row r="55" spans="1:17" ht="82.5" customHeight="1" x14ac:dyDescent="0.25">
      <c r="A55" s="1"/>
      <c r="B55" s="2" t="s">
        <v>151</v>
      </c>
      <c r="C55" s="3" t="s">
        <v>152</v>
      </c>
      <c r="D55" s="4">
        <v>49387400</v>
      </c>
      <c r="E55" s="4"/>
      <c r="F55" s="4">
        <f t="shared" si="90"/>
        <v>49387400</v>
      </c>
      <c r="G55" s="4"/>
      <c r="H55" s="4">
        <f t="shared" si="91"/>
        <v>49387400</v>
      </c>
      <c r="I55" s="4"/>
      <c r="J55" s="4">
        <f t="shared" si="92"/>
        <v>49387400</v>
      </c>
      <c r="K55" s="4">
        <v>49387400</v>
      </c>
      <c r="L55" s="4"/>
      <c r="M55" s="4">
        <f t="shared" si="87"/>
        <v>49387400</v>
      </c>
      <c r="N55" s="4"/>
      <c r="O55" s="4">
        <f t="shared" si="88"/>
        <v>49387400</v>
      </c>
      <c r="P55" s="4"/>
      <c r="Q55" s="4">
        <f t="shared" si="89"/>
        <v>49387400</v>
      </c>
    </row>
    <row r="56" spans="1:17" ht="115.5" customHeight="1" x14ac:dyDescent="0.25">
      <c r="A56" s="1"/>
      <c r="B56" s="2" t="s">
        <v>116</v>
      </c>
      <c r="C56" s="3" t="s">
        <v>115</v>
      </c>
      <c r="D56" s="4">
        <v>1491000</v>
      </c>
      <c r="E56" s="4"/>
      <c r="F56" s="4">
        <f t="shared" si="90"/>
        <v>1491000</v>
      </c>
      <c r="G56" s="4"/>
      <c r="H56" s="4">
        <f t="shared" si="91"/>
        <v>1491000</v>
      </c>
      <c r="I56" s="4"/>
      <c r="J56" s="4">
        <f t="shared" si="92"/>
        <v>1491000</v>
      </c>
      <c r="K56" s="4">
        <v>1491000</v>
      </c>
      <c r="L56" s="4"/>
      <c r="M56" s="4">
        <f t="shared" si="87"/>
        <v>1491000</v>
      </c>
      <c r="N56" s="4"/>
      <c r="O56" s="4">
        <f t="shared" si="88"/>
        <v>1491000</v>
      </c>
      <c r="P56" s="4"/>
      <c r="Q56" s="4">
        <f t="shared" si="89"/>
        <v>1491000</v>
      </c>
    </row>
    <row r="57" spans="1:17" ht="51" hidden="1" customHeight="1" x14ac:dyDescent="0.25">
      <c r="A57" s="1"/>
      <c r="B57" s="2" t="s">
        <v>163</v>
      </c>
      <c r="C57" s="3" t="s">
        <v>164</v>
      </c>
      <c r="D57" s="4">
        <v>300000000</v>
      </c>
      <c r="E57" s="4"/>
      <c r="F57" s="4">
        <f t="shared" si="90"/>
        <v>300000000</v>
      </c>
      <c r="G57" s="4">
        <v>-300000000</v>
      </c>
      <c r="H57" s="4"/>
      <c r="I57" s="4"/>
      <c r="J57" s="4">
        <f t="shared" si="92"/>
        <v>0</v>
      </c>
      <c r="K57" s="4"/>
      <c r="L57" s="4"/>
      <c r="M57" s="4"/>
      <c r="N57" s="4"/>
      <c r="O57" s="4"/>
      <c r="P57" s="4"/>
      <c r="Q57" s="4">
        <f t="shared" si="89"/>
        <v>0</v>
      </c>
    </row>
    <row r="58" spans="1:17" ht="90" customHeight="1" x14ac:dyDescent="0.25">
      <c r="A58" s="1"/>
      <c r="B58" s="2" t="s">
        <v>170</v>
      </c>
      <c r="C58" s="3" t="s">
        <v>171</v>
      </c>
      <c r="D58" s="4"/>
      <c r="E58" s="4">
        <v>373148000</v>
      </c>
      <c r="F58" s="4">
        <f t="shared" si="90"/>
        <v>373148000</v>
      </c>
      <c r="G58" s="4"/>
      <c r="H58" s="4">
        <f t="shared" si="91"/>
        <v>373148000</v>
      </c>
      <c r="I58" s="4"/>
      <c r="J58" s="4">
        <f t="shared" si="92"/>
        <v>373148000</v>
      </c>
      <c r="K58" s="4"/>
      <c r="L58" s="4">
        <v>104350100</v>
      </c>
      <c r="M58" s="4">
        <f t="shared" si="87"/>
        <v>104350100</v>
      </c>
      <c r="N58" s="4"/>
      <c r="O58" s="4">
        <f t="shared" si="88"/>
        <v>104350100</v>
      </c>
      <c r="P58" s="4"/>
      <c r="Q58" s="4">
        <f t="shared" si="89"/>
        <v>104350100</v>
      </c>
    </row>
    <row r="59" spans="1:17" ht="130.5" customHeight="1" x14ac:dyDescent="0.25">
      <c r="A59" s="1"/>
      <c r="B59" s="2" t="s">
        <v>117</v>
      </c>
      <c r="C59" s="3" t="s">
        <v>191</v>
      </c>
      <c r="D59" s="4">
        <v>14400000</v>
      </c>
      <c r="E59" s="4"/>
      <c r="F59" s="4">
        <f t="shared" si="90"/>
        <v>14400000</v>
      </c>
      <c r="G59" s="4"/>
      <c r="H59" s="4">
        <f t="shared" si="91"/>
        <v>14400000</v>
      </c>
      <c r="I59" s="4"/>
      <c r="J59" s="4">
        <f t="shared" si="92"/>
        <v>14400000</v>
      </c>
      <c r="K59" s="4">
        <v>14700000</v>
      </c>
      <c r="L59" s="4"/>
      <c r="M59" s="4">
        <f t="shared" si="87"/>
        <v>14700000</v>
      </c>
      <c r="N59" s="4"/>
      <c r="O59" s="4">
        <f t="shared" si="88"/>
        <v>14700000</v>
      </c>
      <c r="P59" s="4"/>
      <c r="Q59" s="4">
        <f t="shared" si="89"/>
        <v>14700000</v>
      </c>
    </row>
    <row r="60" spans="1:17" ht="85.5" customHeight="1" x14ac:dyDescent="0.25">
      <c r="A60" s="1"/>
      <c r="B60" s="2" t="s">
        <v>172</v>
      </c>
      <c r="C60" s="3" t="s">
        <v>173</v>
      </c>
      <c r="D60" s="4"/>
      <c r="E60" s="4">
        <v>75179200</v>
      </c>
      <c r="F60" s="4">
        <f t="shared" si="90"/>
        <v>75179200</v>
      </c>
      <c r="G60" s="4"/>
      <c r="H60" s="4">
        <f t="shared" si="91"/>
        <v>75179200</v>
      </c>
      <c r="I60" s="4"/>
      <c r="J60" s="4">
        <f t="shared" si="92"/>
        <v>75179200</v>
      </c>
      <c r="K60" s="4"/>
      <c r="L60" s="4"/>
      <c r="M60" s="4"/>
      <c r="N60" s="4"/>
      <c r="O60" s="4"/>
      <c r="P60" s="4"/>
      <c r="Q60" s="4"/>
    </row>
    <row r="61" spans="1:17" ht="53.25" customHeight="1" x14ac:dyDescent="0.25">
      <c r="A61" s="1"/>
      <c r="B61" s="2" t="s">
        <v>174</v>
      </c>
      <c r="C61" s="3" t="s">
        <v>175</v>
      </c>
      <c r="D61" s="4"/>
      <c r="E61" s="4">
        <v>41701400</v>
      </c>
      <c r="F61" s="4">
        <f t="shared" si="90"/>
        <v>41701400</v>
      </c>
      <c r="G61" s="4"/>
      <c r="H61" s="4">
        <f t="shared" si="91"/>
        <v>41701400</v>
      </c>
      <c r="I61" s="4"/>
      <c r="J61" s="4">
        <f t="shared" si="92"/>
        <v>41701400</v>
      </c>
      <c r="K61" s="4"/>
      <c r="L61" s="4">
        <v>41701400</v>
      </c>
      <c r="M61" s="4">
        <f t="shared" si="87"/>
        <v>41701400</v>
      </c>
      <c r="N61" s="4"/>
      <c r="O61" s="4">
        <f t="shared" si="88"/>
        <v>41701400</v>
      </c>
      <c r="P61" s="4"/>
      <c r="Q61" s="4">
        <f t="shared" si="89"/>
        <v>41701400</v>
      </c>
    </row>
    <row r="62" spans="1:17" ht="67.5" customHeight="1" x14ac:dyDescent="0.25">
      <c r="A62" s="1"/>
      <c r="B62" s="2" t="s">
        <v>118</v>
      </c>
      <c r="C62" s="3" t="s">
        <v>119</v>
      </c>
      <c r="D62" s="4">
        <v>13398300</v>
      </c>
      <c r="E62" s="4">
        <v>48200</v>
      </c>
      <c r="F62" s="4">
        <f t="shared" si="90"/>
        <v>13446500</v>
      </c>
      <c r="G62" s="4"/>
      <c r="H62" s="4">
        <f t="shared" si="91"/>
        <v>13446500</v>
      </c>
      <c r="I62" s="4"/>
      <c r="J62" s="4">
        <f t="shared" si="92"/>
        <v>13446500</v>
      </c>
      <c r="K62" s="4">
        <v>13398300</v>
      </c>
      <c r="L62" s="4">
        <v>48200</v>
      </c>
      <c r="M62" s="4">
        <f t="shared" si="87"/>
        <v>13446500</v>
      </c>
      <c r="N62" s="4"/>
      <c r="O62" s="4">
        <f t="shared" si="88"/>
        <v>13446500</v>
      </c>
      <c r="P62" s="4"/>
      <c r="Q62" s="4">
        <f t="shared" si="89"/>
        <v>13446500</v>
      </c>
    </row>
    <row r="63" spans="1:17" ht="68.25" customHeight="1" x14ac:dyDescent="0.25">
      <c r="A63" s="1"/>
      <c r="B63" s="2" t="s">
        <v>120</v>
      </c>
      <c r="C63" s="3" t="s">
        <v>121</v>
      </c>
      <c r="D63" s="4">
        <v>10917000</v>
      </c>
      <c r="E63" s="4"/>
      <c r="F63" s="4">
        <f t="shared" si="90"/>
        <v>10917000</v>
      </c>
      <c r="G63" s="4"/>
      <c r="H63" s="4">
        <f t="shared" si="91"/>
        <v>10917000</v>
      </c>
      <c r="I63" s="4"/>
      <c r="J63" s="4">
        <f t="shared" si="92"/>
        <v>10917000</v>
      </c>
      <c r="K63" s="4">
        <v>7027200</v>
      </c>
      <c r="L63" s="4"/>
      <c r="M63" s="4">
        <f t="shared" si="87"/>
        <v>7027200</v>
      </c>
      <c r="N63" s="4"/>
      <c r="O63" s="4">
        <f t="shared" si="88"/>
        <v>7027200</v>
      </c>
      <c r="P63" s="4"/>
      <c r="Q63" s="4">
        <f t="shared" si="89"/>
        <v>7027200</v>
      </c>
    </row>
    <row r="64" spans="1:17" ht="66" customHeight="1" x14ac:dyDescent="0.25">
      <c r="A64" s="1"/>
      <c r="B64" s="2" t="s">
        <v>122</v>
      </c>
      <c r="C64" s="3" t="s">
        <v>123</v>
      </c>
      <c r="D64" s="4">
        <v>29390600</v>
      </c>
      <c r="E64" s="4">
        <v>-29390600</v>
      </c>
      <c r="F64" s="4"/>
      <c r="G64" s="4"/>
      <c r="H64" s="4"/>
      <c r="I64" s="4"/>
      <c r="J64" s="4"/>
      <c r="K64" s="4"/>
      <c r="L64" s="4">
        <v>22019000</v>
      </c>
      <c r="M64" s="4">
        <f t="shared" si="87"/>
        <v>22019000</v>
      </c>
      <c r="N64" s="4">
        <v>48</v>
      </c>
      <c r="O64" s="4">
        <f t="shared" si="88"/>
        <v>22019048</v>
      </c>
      <c r="P64" s="4"/>
      <c r="Q64" s="4">
        <f t="shared" si="89"/>
        <v>22019048</v>
      </c>
    </row>
    <row r="65" spans="1:17" ht="104.25" customHeight="1" x14ac:dyDescent="0.25">
      <c r="A65" s="1"/>
      <c r="B65" s="2" t="s">
        <v>203</v>
      </c>
      <c r="C65" s="3" t="s">
        <v>202</v>
      </c>
      <c r="D65" s="4"/>
      <c r="E65" s="4">
        <v>420680200</v>
      </c>
      <c r="F65" s="4">
        <f t="shared" si="90"/>
        <v>420680200</v>
      </c>
      <c r="G65" s="4"/>
      <c r="H65" s="4">
        <f t="shared" si="91"/>
        <v>420680200</v>
      </c>
      <c r="I65" s="4"/>
      <c r="J65" s="4">
        <f t="shared" si="92"/>
        <v>420680200</v>
      </c>
      <c r="K65" s="4"/>
      <c r="L65" s="4">
        <v>221990800</v>
      </c>
      <c r="M65" s="4">
        <f t="shared" si="87"/>
        <v>221990800</v>
      </c>
      <c r="N65" s="4"/>
      <c r="O65" s="4">
        <f t="shared" si="88"/>
        <v>221990800</v>
      </c>
      <c r="P65" s="4"/>
      <c r="Q65" s="4">
        <f t="shared" si="89"/>
        <v>221990800</v>
      </c>
    </row>
    <row r="66" spans="1:17" ht="52.5" customHeight="1" x14ac:dyDescent="0.25">
      <c r="A66" s="1"/>
      <c r="B66" s="2" t="s">
        <v>204</v>
      </c>
      <c r="C66" s="3" t="s">
        <v>205</v>
      </c>
      <c r="D66" s="4"/>
      <c r="E66" s="4">
        <v>71492700</v>
      </c>
      <c r="F66" s="4">
        <f t="shared" si="90"/>
        <v>71492700</v>
      </c>
      <c r="G66" s="4"/>
      <c r="H66" s="4">
        <f t="shared" si="91"/>
        <v>71492700</v>
      </c>
      <c r="I66" s="4"/>
      <c r="J66" s="4">
        <f t="shared" si="92"/>
        <v>71492700</v>
      </c>
      <c r="K66" s="4"/>
      <c r="L66" s="4">
        <v>151791200</v>
      </c>
      <c r="M66" s="4">
        <f t="shared" si="87"/>
        <v>151791200</v>
      </c>
      <c r="N66" s="4"/>
      <c r="O66" s="4">
        <f t="shared" si="88"/>
        <v>151791200</v>
      </c>
      <c r="P66" s="4"/>
      <c r="Q66" s="4">
        <f t="shared" si="89"/>
        <v>151791200</v>
      </c>
    </row>
    <row r="67" spans="1:17" ht="100.5" customHeight="1" x14ac:dyDescent="0.25">
      <c r="A67" s="1"/>
      <c r="B67" s="2" t="s">
        <v>168</v>
      </c>
      <c r="C67" s="3" t="s">
        <v>169</v>
      </c>
      <c r="D67" s="4">
        <v>0</v>
      </c>
      <c r="E67" s="4">
        <v>200054300</v>
      </c>
      <c r="F67" s="4">
        <f t="shared" si="90"/>
        <v>200054300</v>
      </c>
      <c r="G67" s="4"/>
      <c r="H67" s="4">
        <f t="shared" si="91"/>
        <v>200054300</v>
      </c>
      <c r="I67" s="4"/>
      <c r="J67" s="4">
        <f t="shared" si="92"/>
        <v>200054300</v>
      </c>
      <c r="K67" s="4">
        <v>0</v>
      </c>
      <c r="L67" s="4">
        <v>251855200</v>
      </c>
      <c r="M67" s="4">
        <f t="shared" si="87"/>
        <v>251855200</v>
      </c>
      <c r="N67" s="4"/>
      <c r="O67" s="4">
        <f t="shared" si="88"/>
        <v>251855200</v>
      </c>
      <c r="P67" s="4"/>
      <c r="Q67" s="4">
        <f t="shared" si="89"/>
        <v>251855200</v>
      </c>
    </row>
    <row r="68" spans="1:17" ht="70.5" hidden="1" customHeight="1" x14ac:dyDescent="0.25">
      <c r="A68" s="1"/>
      <c r="B68" s="2" t="s">
        <v>124</v>
      </c>
      <c r="C68" s="3" t="s">
        <v>125</v>
      </c>
      <c r="D68" s="4">
        <v>5110500</v>
      </c>
      <c r="E68" s="4">
        <v>-5110500</v>
      </c>
      <c r="F68" s="4">
        <f t="shared" si="90"/>
        <v>0</v>
      </c>
      <c r="G68" s="4"/>
      <c r="H68" s="4"/>
      <c r="I68" s="4"/>
      <c r="J68" s="4">
        <f t="shared" si="92"/>
        <v>0</v>
      </c>
      <c r="K68" s="4">
        <v>5110500</v>
      </c>
      <c r="L68" s="4">
        <v>-5110500</v>
      </c>
      <c r="M68" s="4">
        <f t="shared" si="87"/>
        <v>0</v>
      </c>
      <c r="N68" s="4"/>
      <c r="O68" s="4"/>
      <c r="P68" s="4"/>
      <c r="Q68" s="4">
        <f t="shared" si="89"/>
        <v>0</v>
      </c>
    </row>
    <row r="69" spans="1:17" ht="102.75" customHeight="1" x14ac:dyDescent="0.25">
      <c r="A69" s="1"/>
      <c r="B69" s="2" t="s">
        <v>126</v>
      </c>
      <c r="C69" s="3" t="s">
        <v>127</v>
      </c>
      <c r="D69" s="4">
        <v>111692000</v>
      </c>
      <c r="E69" s="4">
        <v>205100</v>
      </c>
      <c r="F69" s="4">
        <f t="shared" si="90"/>
        <v>111897100</v>
      </c>
      <c r="G69" s="4"/>
      <c r="H69" s="4">
        <f t="shared" si="91"/>
        <v>111897100</v>
      </c>
      <c r="I69" s="4"/>
      <c r="J69" s="4">
        <f t="shared" si="92"/>
        <v>111897100</v>
      </c>
      <c r="K69" s="4">
        <v>111692000</v>
      </c>
      <c r="L69" s="4">
        <v>205100</v>
      </c>
      <c r="M69" s="4">
        <f t="shared" si="87"/>
        <v>111897100</v>
      </c>
      <c r="N69" s="4"/>
      <c r="O69" s="4">
        <f t="shared" si="88"/>
        <v>111897100</v>
      </c>
      <c r="P69" s="4"/>
      <c r="Q69" s="4">
        <f t="shared" si="89"/>
        <v>111897100</v>
      </c>
    </row>
    <row r="70" spans="1:17" ht="72.75" customHeight="1" x14ac:dyDescent="0.25">
      <c r="A70" s="1"/>
      <c r="B70" s="2" t="s">
        <v>153</v>
      </c>
      <c r="C70" s="3" t="s">
        <v>154</v>
      </c>
      <c r="D70" s="4">
        <v>11850600</v>
      </c>
      <c r="E70" s="4">
        <v>-377500</v>
      </c>
      <c r="F70" s="4">
        <f t="shared" si="90"/>
        <v>11473100</v>
      </c>
      <c r="G70" s="4"/>
      <c r="H70" s="4">
        <f t="shared" si="91"/>
        <v>11473100</v>
      </c>
      <c r="I70" s="4"/>
      <c r="J70" s="4">
        <f t="shared" si="92"/>
        <v>11473100</v>
      </c>
      <c r="K70" s="4">
        <v>11869800</v>
      </c>
      <c r="L70" s="4">
        <v>-387000</v>
      </c>
      <c r="M70" s="4">
        <f t="shared" si="87"/>
        <v>11482800</v>
      </c>
      <c r="N70" s="4"/>
      <c r="O70" s="4">
        <f t="shared" si="88"/>
        <v>11482800</v>
      </c>
      <c r="P70" s="4"/>
      <c r="Q70" s="4">
        <f t="shared" si="89"/>
        <v>11482800</v>
      </c>
    </row>
    <row r="71" spans="1:17" ht="68.25" customHeight="1" x14ac:dyDescent="0.25">
      <c r="A71" s="1"/>
      <c r="B71" s="2" t="s">
        <v>146</v>
      </c>
      <c r="C71" s="3" t="s">
        <v>215</v>
      </c>
      <c r="D71" s="4">
        <v>245180800</v>
      </c>
      <c r="E71" s="4"/>
      <c r="F71" s="4">
        <f t="shared" si="90"/>
        <v>245180800</v>
      </c>
      <c r="G71" s="4"/>
      <c r="H71" s="4">
        <f t="shared" si="91"/>
        <v>245180800</v>
      </c>
      <c r="I71" s="4"/>
      <c r="J71" s="4">
        <f t="shared" si="92"/>
        <v>245180800</v>
      </c>
      <c r="K71" s="4"/>
      <c r="L71" s="4"/>
      <c r="M71" s="4"/>
      <c r="N71" s="4"/>
      <c r="O71" s="4"/>
      <c r="P71" s="4"/>
      <c r="Q71" s="4"/>
    </row>
    <row r="72" spans="1:17" ht="97.5" customHeight="1" x14ac:dyDescent="0.25">
      <c r="A72" s="1"/>
      <c r="B72" s="2" t="s">
        <v>111</v>
      </c>
      <c r="C72" s="3" t="s">
        <v>112</v>
      </c>
      <c r="D72" s="4">
        <v>67600900</v>
      </c>
      <c r="E72" s="4">
        <v>55820800</v>
      </c>
      <c r="F72" s="4">
        <f t="shared" si="90"/>
        <v>123421700</v>
      </c>
      <c r="G72" s="4"/>
      <c r="H72" s="4">
        <f t="shared" si="91"/>
        <v>123421700</v>
      </c>
      <c r="I72" s="4"/>
      <c r="J72" s="4">
        <f t="shared" si="92"/>
        <v>123421700</v>
      </c>
      <c r="K72" s="4">
        <v>42799400</v>
      </c>
      <c r="L72" s="4">
        <v>72408100</v>
      </c>
      <c r="M72" s="4">
        <f t="shared" si="87"/>
        <v>115207500</v>
      </c>
      <c r="N72" s="4"/>
      <c r="O72" s="4">
        <f t="shared" si="88"/>
        <v>115207500</v>
      </c>
      <c r="P72" s="4"/>
      <c r="Q72" s="4">
        <f t="shared" si="89"/>
        <v>115207500</v>
      </c>
    </row>
    <row r="73" spans="1:17" ht="66.75" customHeight="1" x14ac:dyDescent="0.25">
      <c r="A73" s="1"/>
      <c r="B73" s="2" t="s">
        <v>78</v>
      </c>
      <c r="C73" s="3" t="s">
        <v>79</v>
      </c>
      <c r="D73" s="4">
        <v>86407900</v>
      </c>
      <c r="E73" s="4">
        <v>-7816200</v>
      </c>
      <c r="F73" s="4">
        <f t="shared" si="90"/>
        <v>78591700</v>
      </c>
      <c r="G73" s="4"/>
      <c r="H73" s="4">
        <f t="shared" si="91"/>
        <v>78591700</v>
      </c>
      <c r="I73" s="4"/>
      <c r="J73" s="4">
        <f t="shared" si="92"/>
        <v>78591700</v>
      </c>
      <c r="K73" s="4">
        <v>86407900</v>
      </c>
      <c r="L73" s="4">
        <v>-7840700</v>
      </c>
      <c r="M73" s="4">
        <f t="shared" si="87"/>
        <v>78567200</v>
      </c>
      <c r="N73" s="4"/>
      <c r="O73" s="4">
        <f t="shared" si="88"/>
        <v>78567200</v>
      </c>
      <c r="P73" s="4"/>
      <c r="Q73" s="4">
        <f t="shared" si="89"/>
        <v>78567200</v>
      </c>
    </row>
    <row r="74" spans="1:17" ht="52.5" customHeight="1" x14ac:dyDescent="0.25">
      <c r="A74" s="1"/>
      <c r="B74" s="2" t="s">
        <v>83</v>
      </c>
      <c r="C74" s="3" t="s">
        <v>80</v>
      </c>
      <c r="D74" s="4">
        <v>148061800</v>
      </c>
      <c r="E74" s="4"/>
      <c r="F74" s="4">
        <f t="shared" si="90"/>
        <v>148061800</v>
      </c>
      <c r="G74" s="4"/>
      <c r="H74" s="4">
        <f t="shared" si="91"/>
        <v>148061800</v>
      </c>
      <c r="I74" s="4"/>
      <c r="J74" s="4">
        <f t="shared" si="92"/>
        <v>148061800</v>
      </c>
      <c r="K74" s="4">
        <v>148061800</v>
      </c>
      <c r="L74" s="4"/>
      <c r="M74" s="4">
        <f t="shared" si="87"/>
        <v>148061800</v>
      </c>
      <c r="N74" s="4"/>
      <c r="O74" s="4">
        <f t="shared" si="88"/>
        <v>148061800</v>
      </c>
      <c r="P74" s="4"/>
      <c r="Q74" s="4">
        <f t="shared" si="89"/>
        <v>148061800</v>
      </c>
    </row>
    <row r="75" spans="1:17" ht="66.75" customHeight="1" x14ac:dyDescent="0.25">
      <c r="A75" s="1"/>
      <c r="B75" s="2" t="s">
        <v>85</v>
      </c>
      <c r="C75" s="3" t="s">
        <v>84</v>
      </c>
      <c r="D75" s="4">
        <v>138219400</v>
      </c>
      <c r="E75" s="4">
        <v>-4259700</v>
      </c>
      <c r="F75" s="4">
        <f t="shared" si="90"/>
        <v>133959700</v>
      </c>
      <c r="G75" s="4"/>
      <c r="H75" s="4">
        <f t="shared" si="91"/>
        <v>133959700</v>
      </c>
      <c r="I75" s="4"/>
      <c r="J75" s="4">
        <f t="shared" si="92"/>
        <v>133959700</v>
      </c>
      <c r="K75" s="4">
        <v>138219400</v>
      </c>
      <c r="L75" s="4">
        <v>-9986900</v>
      </c>
      <c r="M75" s="4">
        <f t="shared" si="87"/>
        <v>128232500</v>
      </c>
      <c r="N75" s="4"/>
      <c r="O75" s="4">
        <f t="shared" si="88"/>
        <v>128232500</v>
      </c>
      <c r="P75" s="4"/>
      <c r="Q75" s="4">
        <f t="shared" si="89"/>
        <v>128232500</v>
      </c>
    </row>
    <row r="76" spans="1:17" ht="69" customHeight="1" x14ac:dyDescent="0.25">
      <c r="A76" s="1"/>
      <c r="B76" s="2" t="s">
        <v>176</v>
      </c>
      <c r="C76" s="3" t="s">
        <v>220</v>
      </c>
      <c r="D76" s="4"/>
      <c r="E76" s="4"/>
      <c r="F76" s="4"/>
      <c r="G76" s="4"/>
      <c r="H76" s="4"/>
      <c r="I76" s="4"/>
      <c r="J76" s="4"/>
      <c r="K76" s="4"/>
      <c r="L76" s="4">
        <v>20112200</v>
      </c>
      <c r="M76" s="4">
        <f t="shared" si="87"/>
        <v>20112200</v>
      </c>
      <c r="N76" s="4"/>
      <c r="O76" s="4">
        <f t="shared" si="88"/>
        <v>20112200</v>
      </c>
      <c r="P76" s="4"/>
      <c r="Q76" s="4">
        <f t="shared" si="89"/>
        <v>20112200</v>
      </c>
    </row>
    <row r="77" spans="1:17" ht="51.75" customHeight="1" x14ac:dyDescent="0.25">
      <c r="A77" s="1"/>
      <c r="B77" s="2" t="s">
        <v>86</v>
      </c>
      <c r="C77" s="3" t="s">
        <v>216</v>
      </c>
      <c r="D77" s="4">
        <f>8929200+462100</f>
        <v>9391300</v>
      </c>
      <c r="E77" s="4">
        <v>0</v>
      </c>
      <c r="F77" s="4">
        <f t="shared" si="90"/>
        <v>9391300</v>
      </c>
      <c r="G77" s="4"/>
      <c r="H77" s="4">
        <f t="shared" si="91"/>
        <v>9391300</v>
      </c>
      <c r="I77" s="4"/>
      <c r="J77" s="4">
        <f t="shared" si="92"/>
        <v>9391300</v>
      </c>
      <c r="K77" s="4">
        <f>9552500+484000</f>
        <v>10036500</v>
      </c>
      <c r="L77" s="4">
        <v>0</v>
      </c>
      <c r="M77" s="4">
        <f t="shared" si="87"/>
        <v>10036500</v>
      </c>
      <c r="N77" s="4"/>
      <c r="O77" s="4">
        <f t="shared" si="88"/>
        <v>10036500</v>
      </c>
      <c r="P77" s="4"/>
      <c r="Q77" s="4">
        <f t="shared" si="89"/>
        <v>10036500</v>
      </c>
    </row>
    <row r="78" spans="1:17" ht="60.75" customHeight="1" x14ac:dyDescent="0.25">
      <c r="A78" s="1"/>
      <c r="B78" s="2" t="s">
        <v>87</v>
      </c>
      <c r="C78" s="3" t="s">
        <v>88</v>
      </c>
      <c r="D78" s="4">
        <v>2907000</v>
      </c>
      <c r="E78" s="4">
        <v>19866000</v>
      </c>
      <c r="F78" s="4">
        <f t="shared" si="90"/>
        <v>22773000</v>
      </c>
      <c r="G78" s="4"/>
      <c r="H78" s="4">
        <f t="shared" si="91"/>
        <v>22773000</v>
      </c>
      <c r="I78" s="4"/>
      <c r="J78" s="4">
        <f t="shared" si="92"/>
        <v>22773000</v>
      </c>
      <c r="K78" s="4">
        <v>2473000</v>
      </c>
      <c r="L78" s="4"/>
      <c r="M78" s="4">
        <f t="shared" si="87"/>
        <v>2473000</v>
      </c>
      <c r="N78" s="4"/>
      <c r="O78" s="4">
        <f t="shared" si="88"/>
        <v>2473000</v>
      </c>
      <c r="P78" s="4"/>
      <c r="Q78" s="4">
        <f t="shared" si="89"/>
        <v>2473000</v>
      </c>
    </row>
    <row r="79" spans="1:17" ht="72.75" customHeight="1" x14ac:dyDescent="0.25">
      <c r="A79" s="1"/>
      <c r="B79" s="2" t="s">
        <v>113</v>
      </c>
      <c r="C79" s="3" t="s">
        <v>114</v>
      </c>
      <c r="D79" s="4">
        <f>181524900</f>
        <v>181524900</v>
      </c>
      <c r="E79" s="4">
        <v>-181524900</v>
      </c>
      <c r="F79" s="4">
        <f t="shared" si="90"/>
        <v>0</v>
      </c>
      <c r="G79" s="4">
        <v>300000000</v>
      </c>
      <c r="H79" s="4">
        <f t="shared" si="91"/>
        <v>300000000</v>
      </c>
      <c r="I79" s="4"/>
      <c r="J79" s="4">
        <f t="shared" si="92"/>
        <v>300000000</v>
      </c>
      <c r="K79" s="4"/>
      <c r="L79" s="4"/>
      <c r="M79" s="4">
        <f t="shared" si="87"/>
        <v>0</v>
      </c>
      <c r="N79" s="4"/>
      <c r="O79" s="4"/>
      <c r="P79" s="4"/>
      <c r="Q79" s="4"/>
    </row>
    <row r="80" spans="1:17" ht="2.25" hidden="1" customHeight="1" x14ac:dyDescent="0.25">
      <c r="A80" s="1"/>
      <c r="B80" s="2" t="s">
        <v>89</v>
      </c>
      <c r="C80" s="3" t="s">
        <v>90</v>
      </c>
      <c r="D80" s="4">
        <f>64054200+58270200</f>
        <v>122324400</v>
      </c>
      <c r="E80" s="4">
        <v>-64054200</v>
      </c>
      <c r="F80" s="4">
        <f t="shared" si="90"/>
        <v>58270200</v>
      </c>
      <c r="G80" s="4"/>
      <c r="H80" s="4">
        <f t="shared" si="91"/>
        <v>58270200</v>
      </c>
      <c r="I80" s="4">
        <v>-58270200</v>
      </c>
      <c r="J80" s="4">
        <f t="shared" si="92"/>
        <v>0</v>
      </c>
      <c r="K80" s="4">
        <v>74861300</v>
      </c>
      <c r="L80" s="4">
        <v>-74861300</v>
      </c>
      <c r="M80" s="4"/>
      <c r="N80" s="4"/>
      <c r="O80" s="4"/>
      <c r="P80" s="4"/>
      <c r="Q80" s="4">
        <f t="shared" si="89"/>
        <v>0</v>
      </c>
    </row>
    <row r="81" spans="1:18" ht="121.5" customHeight="1" x14ac:dyDescent="0.25">
      <c r="A81" s="1"/>
      <c r="B81" s="2" t="s">
        <v>206</v>
      </c>
      <c r="C81" s="3" t="s">
        <v>207</v>
      </c>
      <c r="D81" s="4"/>
      <c r="E81" s="4">
        <v>113341200</v>
      </c>
      <c r="F81" s="4">
        <f t="shared" si="90"/>
        <v>113341200</v>
      </c>
      <c r="G81" s="4"/>
      <c r="H81" s="4">
        <f t="shared" si="91"/>
        <v>113341200</v>
      </c>
      <c r="I81" s="4"/>
      <c r="J81" s="4">
        <f t="shared" si="92"/>
        <v>113341200</v>
      </c>
      <c r="K81" s="4"/>
      <c r="L81" s="4">
        <v>136658800</v>
      </c>
      <c r="M81" s="4">
        <f>K81+L81</f>
        <v>136658800</v>
      </c>
      <c r="N81" s="4"/>
      <c r="O81" s="4">
        <f t="shared" si="88"/>
        <v>136658800</v>
      </c>
      <c r="P81" s="4"/>
      <c r="Q81" s="4">
        <f t="shared" si="89"/>
        <v>136658800</v>
      </c>
    </row>
    <row r="82" spans="1:18" ht="138.75" customHeight="1" x14ac:dyDescent="0.25">
      <c r="A82" s="1"/>
      <c r="B82" s="2" t="s">
        <v>187</v>
      </c>
      <c r="C82" s="3" t="s">
        <v>188</v>
      </c>
      <c r="D82" s="4"/>
      <c r="E82" s="4"/>
      <c r="F82" s="4"/>
      <c r="G82" s="4"/>
      <c r="H82" s="4"/>
      <c r="I82" s="4"/>
      <c r="J82" s="4"/>
      <c r="K82" s="4"/>
      <c r="L82" s="4">
        <v>1301538700</v>
      </c>
      <c r="M82" s="4">
        <f>K82+L82</f>
        <v>1301538700</v>
      </c>
      <c r="N82" s="4"/>
      <c r="O82" s="4">
        <f t="shared" si="88"/>
        <v>1301538700</v>
      </c>
      <c r="P82" s="4"/>
      <c r="Q82" s="4">
        <f t="shared" si="89"/>
        <v>1301538700</v>
      </c>
    </row>
    <row r="83" spans="1:18" ht="90.75" customHeight="1" x14ac:dyDescent="0.25">
      <c r="A83" s="1"/>
      <c r="B83" s="2" t="s">
        <v>186</v>
      </c>
      <c r="C83" s="3" t="s">
        <v>221</v>
      </c>
      <c r="D83" s="4"/>
      <c r="E83" s="4">
        <f>205125000+64054200</f>
        <v>269179200</v>
      </c>
      <c r="F83" s="4">
        <f t="shared" si="90"/>
        <v>269179200</v>
      </c>
      <c r="G83" s="4"/>
      <c r="H83" s="4">
        <f t="shared" si="91"/>
        <v>269179200</v>
      </c>
      <c r="I83" s="4"/>
      <c r="J83" s="4">
        <f t="shared" si="92"/>
        <v>269179200</v>
      </c>
      <c r="K83" s="4"/>
      <c r="L83" s="4">
        <f>213345900+74861300</f>
        <v>288207200</v>
      </c>
      <c r="M83" s="4">
        <f>K83+L83</f>
        <v>288207200</v>
      </c>
      <c r="N83" s="4"/>
      <c r="O83" s="4">
        <f t="shared" si="88"/>
        <v>288207200</v>
      </c>
      <c r="P83" s="4"/>
      <c r="Q83" s="4">
        <f t="shared" si="89"/>
        <v>288207200</v>
      </c>
    </row>
    <row r="84" spans="1:18" ht="35.25" customHeight="1" x14ac:dyDescent="0.25">
      <c r="A84" s="1"/>
      <c r="B84" s="10" t="s">
        <v>99</v>
      </c>
      <c r="C84" s="10" t="s">
        <v>72</v>
      </c>
      <c r="D84" s="11">
        <f>SUM(D85:D104)</f>
        <v>3038356100</v>
      </c>
      <c r="E84" s="11">
        <f t="shared" ref="E84:L84" si="93">SUM(E85:E104)</f>
        <v>50020500</v>
      </c>
      <c r="F84" s="11">
        <f>SUM(F85:F104)</f>
        <v>3088376600</v>
      </c>
      <c r="G84" s="11">
        <f t="shared" ref="G84" si="94">SUM(G85:G104)</f>
        <v>0</v>
      </c>
      <c r="H84" s="11">
        <f>SUM(H85:H104)</f>
        <v>3088376600</v>
      </c>
      <c r="I84" s="11">
        <f t="shared" ref="I84:J84" si="95">SUM(I85:I104)</f>
        <v>0</v>
      </c>
      <c r="J84" s="11">
        <f t="shared" si="95"/>
        <v>3088376600</v>
      </c>
      <c r="K84" s="11">
        <f t="shared" si="93"/>
        <v>3082029800</v>
      </c>
      <c r="L84" s="11">
        <f t="shared" si="93"/>
        <v>36209500</v>
      </c>
      <c r="M84" s="11">
        <f>SUM(M85:M104)</f>
        <v>3118239300</v>
      </c>
      <c r="N84" s="11">
        <f t="shared" ref="N84:R84" si="96">SUM(N85:N104)</f>
        <v>0</v>
      </c>
      <c r="O84" s="11">
        <f t="shared" si="96"/>
        <v>3118239300</v>
      </c>
      <c r="P84" s="11">
        <f t="shared" si="96"/>
        <v>0</v>
      </c>
      <c r="Q84" s="28">
        <f t="shared" si="96"/>
        <v>3118239300</v>
      </c>
      <c r="R84" s="29">
        <f t="shared" si="96"/>
        <v>0</v>
      </c>
    </row>
    <row r="85" spans="1:18" ht="66" customHeight="1" x14ac:dyDescent="0.25">
      <c r="A85" s="1"/>
      <c r="B85" s="2" t="s">
        <v>101</v>
      </c>
      <c r="C85" s="3" t="s">
        <v>102</v>
      </c>
      <c r="D85" s="4">
        <v>13807600</v>
      </c>
      <c r="E85" s="4"/>
      <c r="F85" s="4">
        <f>D85+E85</f>
        <v>13807600</v>
      </c>
      <c r="G85" s="4"/>
      <c r="H85" s="4">
        <f>F85+G85</f>
        <v>13807600</v>
      </c>
      <c r="I85" s="4"/>
      <c r="J85" s="4">
        <f>H85+I85</f>
        <v>13807600</v>
      </c>
      <c r="K85" s="4">
        <v>14284200</v>
      </c>
      <c r="L85" s="4"/>
      <c r="M85" s="4">
        <f t="shared" ref="M85:M103" si="97">K85+L85</f>
        <v>14284200</v>
      </c>
      <c r="N85" s="4"/>
      <c r="O85" s="4">
        <f>M85+N85</f>
        <v>14284200</v>
      </c>
      <c r="P85" s="4"/>
      <c r="Q85" s="4">
        <f>O85+P85</f>
        <v>14284200</v>
      </c>
    </row>
    <row r="86" spans="1:18" ht="82.5" customHeight="1" x14ac:dyDescent="0.25">
      <c r="A86" s="1"/>
      <c r="B86" s="2" t="s">
        <v>103</v>
      </c>
      <c r="C86" s="3" t="s">
        <v>104</v>
      </c>
      <c r="D86" s="4">
        <v>132300</v>
      </c>
      <c r="E86" s="4"/>
      <c r="F86" s="4">
        <f t="shared" ref="F86:F104" si="98">D86+E86</f>
        <v>132300</v>
      </c>
      <c r="G86" s="4"/>
      <c r="H86" s="4">
        <f t="shared" ref="H86:H103" si="99">F86+G86</f>
        <v>132300</v>
      </c>
      <c r="I86" s="4"/>
      <c r="J86" s="4">
        <f t="shared" ref="J86:J104" si="100">H86+I86</f>
        <v>132300</v>
      </c>
      <c r="K86" s="4">
        <v>139000</v>
      </c>
      <c r="L86" s="4"/>
      <c r="M86" s="4">
        <f t="shared" si="97"/>
        <v>139000</v>
      </c>
      <c r="N86" s="4"/>
      <c r="O86" s="4">
        <f t="shared" si="88"/>
        <v>139000</v>
      </c>
      <c r="P86" s="4"/>
      <c r="Q86" s="4">
        <f t="shared" ref="Q86:Q103" si="101">O86+P86</f>
        <v>139000</v>
      </c>
    </row>
    <row r="87" spans="1:18" ht="50.25" customHeight="1" x14ac:dyDescent="0.25">
      <c r="A87" s="1"/>
      <c r="B87" s="2" t="s">
        <v>91</v>
      </c>
      <c r="C87" s="3" t="s">
        <v>92</v>
      </c>
      <c r="D87" s="4">
        <v>7748900</v>
      </c>
      <c r="E87" s="4">
        <v>-1456700</v>
      </c>
      <c r="F87" s="4">
        <f t="shared" si="98"/>
        <v>6292200</v>
      </c>
      <c r="G87" s="4"/>
      <c r="H87" s="4">
        <f t="shared" si="99"/>
        <v>6292200</v>
      </c>
      <c r="I87" s="4"/>
      <c r="J87" s="4">
        <f t="shared" si="100"/>
        <v>6292200</v>
      </c>
      <c r="K87" s="4">
        <v>7748900</v>
      </c>
      <c r="L87" s="4">
        <v>-1007200</v>
      </c>
      <c r="M87" s="4">
        <f t="shared" si="97"/>
        <v>6741700</v>
      </c>
      <c r="N87" s="4"/>
      <c r="O87" s="4">
        <f t="shared" si="88"/>
        <v>6741700</v>
      </c>
      <c r="P87" s="4"/>
      <c r="Q87" s="4">
        <f t="shared" si="101"/>
        <v>6741700</v>
      </c>
    </row>
    <row r="88" spans="1:18" ht="52.5" customHeight="1" x14ac:dyDescent="0.25">
      <c r="A88" s="1"/>
      <c r="B88" s="2" t="s">
        <v>93</v>
      </c>
      <c r="C88" s="21" t="s">
        <v>94</v>
      </c>
      <c r="D88" s="4">
        <v>179094800</v>
      </c>
      <c r="E88" s="4">
        <v>-17594900</v>
      </c>
      <c r="F88" s="4">
        <f t="shared" si="98"/>
        <v>161499900</v>
      </c>
      <c r="G88" s="4"/>
      <c r="H88" s="4">
        <f t="shared" si="99"/>
        <v>161499900</v>
      </c>
      <c r="I88" s="4"/>
      <c r="J88" s="4">
        <f t="shared" si="100"/>
        <v>161499900</v>
      </c>
      <c r="K88" s="4">
        <v>180706200</v>
      </c>
      <c r="L88" s="4">
        <v>-17296000</v>
      </c>
      <c r="M88" s="4">
        <f t="shared" si="97"/>
        <v>163410200</v>
      </c>
      <c r="N88" s="4"/>
      <c r="O88" s="4">
        <f t="shared" si="88"/>
        <v>163410200</v>
      </c>
      <c r="P88" s="4"/>
      <c r="Q88" s="4">
        <f t="shared" si="101"/>
        <v>163410200</v>
      </c>
    </row>
    <row r="89" spans="1:18" ht="82.5" customHeight="1" x14ac:dyDescent="0.25">
      <c r="A89" s="1"/>
      <c r="B89" s="2" t="s">
        <v>147</v>
      </c>
      <c r="C89" s="21" t="s">
        <v>148</v>
      </c>
      <c r="D89" s="4">
        <v>15695900</v>
      </c>
      <c r="E89" s="4">
        <v>-219600</v>
      </c>
      <c r="F89" s="4">
        <f t="shared" si="98"/>
        <v>15476300</v>
      </c>
      <c r="G89" s="4"/>
      <c r="H89" s="4">
        <f t="shared" si="99"/>
        <v>15476300</v>
      </c>
      <c r="I89" s="4"/>
      <c r="J89" s="4">
        <f t="shared" si="100"/>
        <v>15476300</v>
      </c>
      <c r="K89" s="4">
        <v>15620800</v>
      </c>
      <c r="L89" s="4">
        <v>-105800</v>
      </c>
      <c r="M89" s="4">
        <f t="shared" si="97"/>
        <v>15515000</v>
      </c>
      <c r="N89" s="4"/>
      <c r="O89" s="4">
        <f t="shared" si="88"/>
        <v>15515000</v>
      </c>
      <c r="P89" s="4"/>
      <c r="Q89" s="4">
        <f t="shared" si="101"/>
        <v>15515000</v>
      </c>
    </row>
    <row r="90" spans="1:18" ht="82.5" customHeight="1" x14ac:dyDescent="0.25">
      <c r="A90" s="1"/>
      <c r="B90" s="2" t="s">
        <v>128</v>
      </c>
      <c r="C90" s="21" t="s">
        <v>129</v>
      </c>
      <c r="D90" s="4">
        <v>32145200</v>
      </c>
      <c r="E90" s="4"/>
      <c r="F90" s="4">
        <f t="shared" si="98"/>
        <v>32145200</v>
      </c>
      <c r="G90" s="4"/>
      <c r="H90" s="4">
        <f t="shared" si="99"/>
        <v>32145200</v>
      </c>
      <c r="I90" s="4"/>
      <c r="J90" s="4">
        <f t="shared" si="100"/>
        <v>32145200</v>
      </c>
      <c r="K90" s="4">
        <v>34480500</v>
      </c>
      <c r="L90" s="4"/>
      <c r="M90" s="4">
        <f t="shared" si="97"/>
        <v>34480500</v>
      </c>
      <c r="N90" s="4"/>
      <c r="O90" s="4">
        <f t="shared" si="88"/>
        <v>34480500</v>
      </c>
      <c r="P90" s="4"/>
      <c r="Q90" s="4">
        <f t="shared" si="101"/>
        <v>34480500</v>
      </c>
    </row>
    <row r="91" spans="1:18" ht="100.5" customHeight="1" x14ac:dyDescent="0.25">
      <c r="A91" s="1"/>
      <c r="B91" s="2" t="s">
        <v>149</v>
      </c>
      <c r="C91" s="21" t="s">
        <v>150</v>
      </c>
      <c r="D91" s="4">
        <v>17248000</v>
      </c>
      <c r="E91" s="4">
        <v>-190100</v>
      </c>
      <c r="F91" s="4">
        <f t="shared" si="98"/>
        <v>17057900</v>
      </c>
      <c r="G91" s="4"/>
      <c r="H91" s="4">
        <f t="shared" si="99"/>
        <v>17057900</v>
      </c>
      <c r="I91" s="4"/>
      <c r="J91" s="4">
        <f t="shared" si="100"/>
        <v>17057900</v>
      </c>
      <c r="K91" s="4">
        <v>17222700</v>
      </c>
      <c r="L91" s="4">
        <v>-167300</v>
      </c>
      <c r="M91" s="4">
        <f t="shared" si="97"/>
        <v>17055400</v>
      </c>
      <c r="N91" s="4"/>
      <c r="O91" s="4">
        <f t="shared" si="88"/>
        <v>17055400</v>
      </c>
      <c r="P91" s="4"/>
      <c r="Q91" s="4">
        <f t="shared" si="101"/>
        <v>17055400</v>
      </c>
    </row>
    <row r="92" spans="1:18" ht="81.75" customHeight="1" x14ac:dyDescent="0.25">
      <c r="A92" s="1"/>
      <c r="B92" s="2" t="s">
        <v>130</v>
      </c>
      <c r="C92" s="21" t="s">
        <v>131</v>
      </c>
      <c r="D92" s="4">
        <v>125487700</v>
      </c>
      <c r="E92" s="4"/>
      <c r="F92" s="4">
        <f t="shared" si="98"/>
        <v>125487700</v>
      </c>
      <c r="G92" s="4"/>
      <c r="H92" s="4">
        <f t="shared" si="99"/>
        <v>125487700</v>
      </c>
      <c r="I92" s="4"/>
      <c r="J92" s="4">
        <f t="shared" si="100"/>
        <v>125487700</v>
      </c>
      <c r="K92" s="4">
        <v>130508900</v>
      </c>
      <c r="L92" s="4"/>
      <c r="M92" s="4">
        <f t="shared" si="97"/>
        <v>130508900</v>
      </c>
      <c r="N92" s="4"/>
      <c r="O92" s="4">
        <f>M92+N92</f>
        <v>130508900</v>
      </c>
      <c r="P92" s="4"/>
      <c r="Q92" s="4">
        <f t="shared" si="101"/>
        <v>130508900</v>
      </c>
    </row>
    <row r="93" spans="1:18" ht="83.25" customHeight="1" x14ac:dyDescent="0.25">
      <c r="A93" s="1"/>
      <c r="B93" s="2" t="s">
        <v>132</v>
      </c>
      <c r="C93" s="21" t="s">
        <v>133</v>
      </c>
      <c r="D93" s="4">
        <v>33900</v>
      </c>
      <c r="E93" s="4">
        <v>-200</v>
      </c>
      <c r="F93" s="4">
        <f t="shared" si="98"/>
        <v>33700</v>
      </c>
      <c r="G93" s="4"/>
      <c r="H93" s="4">
        <f t="shared" si="99"/>
        <v>33700</v>
      </c>
      <c r="I93" s="4"/>
      <c r="J93" s="4">
        <f t="shared" si="100"/>
        <v>33700</v>
      </c>
      <c r="K93" s="4">
        <v>35200</v>
      </c>
      <c r="L93" s="4">
        <v>-100</v>
      </c>
      <c r="M93" s="4">
        <f t="shared" si="97"/>
        <v>35100</v>
      </c>
      <c r="N93" s="4"/>
      <c r="O93" s="4">
        <f t="shared" ref="O93:O104" si="102">M93+N93</f>
        <v>35100</v>
      </c>
      <c r="P93" s="4"/>
      <c r="Q93" s="4">
        <f t="shared" si="101"/>
        <v>35100</v>
      </c>
    </row>
    <row r="94" spans="1:18" ht="51" customHeight="1" x14ac:dyDescent="0.25">
      <c r="A94" s="1"/>
      <c r="B94" s="2" t="s">
        <v>155</v>
      </c>
      <c r="C94" s="21" t="s">
        <v>156</v>
      </c>
      <c r="D94" s="4">
        <v>1060953300</v>
      </c>
      <c r="E94" s="4"/>
      <c r="F94" s="4">
        <f t="shared" si="98"/>
        <v>1060953300</v>
      </c>
      <c r="G94" s="4"/>
      <c r="H94" s="4">
        <f t="shared" si="99"/>
        <v>1060953300</v>
      </c>
      <c r="I94" s="4"/>
      <c r="J94" s="4">
        <f t="shared" si="100"/>
        <v>1060953300</v>
      </c>
      <c r="K94" s="4">
        <v>1060953300</v>
      </c>
      <c r="L94" s="4"/>
      <c r="M94" s="4">
        <f t="shared" si="97"/>
        <v>1060953300</v>
      </c>
      <c r="N94" s="4"/>
      <c r="O94" s="4">
        <f t="shared" si="102"/>
        <v>1060953300</v>
      </c>
      <c r="P94" s="4"/>
      <c r="Q94" s="4">
        <f t="shared" si="101"/>
        <v>1060953300</v>
      </c>
    </row>
    <row r="95" spans="1:18" ht="69" customHeight="1" x14ac:dyDescent="0.25">
      <c r="A95" s="1"/>
      <c r="B95" s="2" t="s">
        <v>134</v>
      </c>
      <c r="C95" s="21" t="s">
        <v>135</v>
      </c>
      <c r="D95" s="4">
        <v>9858200</v>
      </c>
      <c r="E95" s="4"/>
      <c r="F95" s="4">
        <f t="shared" si="98"/>
        <v>9858200</v>
      </c>
      <c r="G95" s="4"/>
      <c r="H95" s="4">
        <f t="shared" si="99"/>
        <v>9858200</v>
      </c>
      <c r="I95" s="4"/>
      <c r="J95" s="4">
        <f t="shared" si="100"/>
        <v>9858200</v>
      </c>
      <c r="K95" s="4">
        <v>10240400</v>
      </c>
      <c r="L95" s="4"/>
      <c r="M95" s="4">
        <f t="shared" si="97"/>
        <v>10240400</v>
      </c>
      <c r="N95" s="4"/>
      <c r="O95" s="4">
        <f t="shared" si="102"/>
        <v>10240400</v>
      </c>
      <c r="P95" s="4"/>
      <c r="Q95" s="4">
        <f t="shared" si="101"/>
        <v>10240400</v>
      </c>
    </row>
    <row r="96" spans="1:18" ht="99.75" customHeight="1" x14ac:dyDescent="0.25">
      <c r="A96" s="1"/>
      <c r="B96" s="2" t="s">
        <v>136</v>
      </c>
      <c r="C96" s="21" t="s">
        <v>137</v>
      </c>
      <c r="D96" s="4">
        <v>7253600</v>
      </c>
      <c r="E96" s="4"/>
      <c r="F96" s="4">
        <f t="shared" si="98"/>
        <v>7253600</v>
      </c>
      <c r="G96" s="4"/>
      <c r="H96" s="4">
        <f t="shared" si="99"/>
        <v>7253600</v>
      </c>
      <c r="I96" s="4"/>
      <c r="J96" s="4">
        <f t="shared" si="100"/>
        <v>7253600</v>
      </c>
      <c r="K96" s="4">
        <v>7532100</v>
      </c>
      <c r="L96" s="4"/>
      <c r="M96" s="4">
        <f t="shared" si="97"/>
        <v>7532100</v>
      </c>
      <c r="N96" s="4"/>
      <c r="O96" s="4">
        <f t="shared" si="102"/>
        <v>7532100</v>
      </c>
      <c r="P96" s="4"/>
      <c r="Q96" s="4">
        <f t="shared" si="101"/>
        <v>7532100</v>
      </c>
    </row>
    <row r="97" spans="1:17" ht="87" customHeight="1" x14ac:dyDescent="0.25">
      <c r="A97" s="1"/>
      <c r="B97" s="2" t="s">
        <v>138</v>
      </c>
      <c r="C97" s="21" t="s">
        <v>167</v>
      </c>
      <c r="D97" s="4">
        <v>193000</v>
      </c>
      <c r="E97" s="4"/>
      <c r="F97" s="4">
        <f t="shared" si="98"/>
        <v>193000</v>
      </c>
      <c r="G97" s="4"/>
      <c r="H97" s="4">
        <f t="shared" si="99"/>
        <v>193000</v>
      </c>
      <c r="I97" s="4"/>
      <c r="J97" s="4">
        <f t="shared" si="100"/>
        <v>193000</v>
      </c>
      <c r="K97" s="4">
        <v>193000</v>
      </c>
      <c r="L97" s="4"/>
      <c r="M97" s="4">
        <f t="shared" si="97"/>
        <v>193000</v>
      </c>
      <c r="N97" s="4"/>
      <c r="O97" s="4">
        <f t="shared" si="102"/>
        <v>193000</v>
      </c>
      <c r="P97" s="4"/>
      <c r="Q97" s="4">
        <f t="shared" si="101"/>
        <v>193000</v>
      </c>
    </row>
    <row r="98" spans="1:17" ht="69.75" customHeight="1" x14ac:dyDescent="0.25">
      <c r="A98" s="1"/>
      <c r="B98" s="2" t="s">
        <v>139</v>
      </c>
      <c r="C98" s="21" t="s">
        <v>140</v>
      </c>
      <c r="D98" s="4">
        <v>572808000</v>
      </c>
      <c r="E98" s="4"/>
      <c r="F98" s="4">
        <f t="shared" si="98"/>
        <v>572808000</v>
      </c>
      <c r="G98" s="4"/>
      <c r="H98" s="4">
        <f t="shared" si="99"/>
        <v>572808000</v>
      </c>
      <c r="I98" s="4"/>
      <c r="J98" s="4">
        <f t="shared" si="100"/>
        <v>572808000</v>
      </c>
      <c r="K98" s="4">
        <v>573820800</v>
      </c>
      <c r="L98" s="4"/>
      <c r="M98" s="4">
        <f t="shared" si="97"/>
        <v>573820800</v>
      </c>
      <c r="N98" s="4"/>
      <c r="O98" s="4">
        <f t="shared" si="102"/>
        <v>573820800</v>
      </c>
      <c r="P98" s="4"/>
      <c r="Q98" s="4">
        <f t="shared" si="101"/>
        <v>573820800</v>
      </c>
    </row>
    <row r="99" spans="1:17" ht="135.75" customHeight="1" x14ac:dyDescent="0.25">
      <c r="A99" s="1"/>
      <c r="B99" s="2" t="s">
        <v>141</v>
      </c>
      <c r="C99" s="21" t="s">
        <v>142</v>
      </c>
      <c r="D99" s="4">
        <v>407560800</v>
      </c>
      <c r="E99" s="4"/>
      <c r="F99" s="4">
        <f t="shared" si="98"/>
        <v>407560800</v>
      </c>
      <c r="G99" s="4"/>
      <c r="H99" s="4">
        <f t="shared" si="99"/>
        <v>407560800</v>
      </c>
      <c r="I99" s="4"/>
      <c r="J99" s="4">
        <f t="shared" si="100"/>
        <v>407560800</v>
      </c>
      <c r="K99" s="4">
        <v>423206200</v>
      </c>
      <c r="L99" s="4"/>
      <c r="M99" s="4">
        <f t="shared" si="97"/>
        <v>423206200</v>
      </c>
      <c r="N99" s="4"/>
      <c r="O99" s="4">
        <f t="shared" si="102"/>
        <v>423206200</v>
      </c>
      <c r="P99" s="4"/>
      <c r="Q99" s="4">
        <f t="shared" si="101"/>
        <v>423206200</v>
      </c>
    </row>
    <row r="100" spans="1:17" ht="39" customHeight="1" x14ac:dyDescent="0.25">
      <c r="A100" s="1"/>
      <c r="B100" s="2" t="s">
        <v>194</v>
      </c>
      <c r="C100" s="21" t="s">
        <v>195</v>
      </c>
      <c r="D100" s="4"/>
      <c r="E100" s="4">
        <v>17594900</v>
      </c>
      <c r="F100" s="4">
        <f t="shared" si="98"/>
        <v>17594900</v>
      </c>
      <c r="G100" s="4"/>
      <c r="H100" s="4">
        <f t="shared" si="99"/>
        <v>17594900</v>
      </c>
      <c r="I100" s="4"/>
      <c r="J100" s="4">
        <f t="shared" si="100"/>
        <v>17594900</v>
      </c>
      <c r="K100" s="4"/>
      <c r="L100" s="4">
        <v>17296000</v>
      </c>
      <c r="M100" s="4">
        <f t="shared" si="97"/>
        <v>17296000</v>
      </c>
      <c r="N100" s="4"/>
      <c r="O100" s="4">
        <f t="shared" si="102"/>
        <v>17296000</v>
      </c>
      <c r="P100" s="4"/>
      <c r="Q100" s="4">
        <f t="shared" si="101"/>
        <v>17296000</v>
      </c>
    </row>
    <row r="101" spans="1:17" ht="121.5" customHeight="1" x14ac:dyDescent="0.25">
      <c r="A101" s="1"/>
      <c r="B101" s="2" t="s">
        <v>196</v>
      </c>
      <c r="C101" s="21" t="s">
        <v>197</v>
      </c>
      <c r="D101" s="4"/>
      <c r="E101" s="4">
        <v>3935200</v>
      </c>
      <c r="F101" s="4">
        <f t="shared" si="98"/>
        <v>3935200</v>
      </c>
      <c r="G101" s="4"/>
      <c r="H101" s="4">
        <f t="shared" si="99"/>
        <v>3935200</v>
      </c>
      <c r="I101" s="4"/>
      <c r="J101" s="4">
        <f t="shared" si="100"/>
        <v>3935200</v>
      </c>
      <c r="K101" s="4"/>
      <c r="L101" s="4">
        <v>4237900</v>
      </c>
      <c r="M101" s="4">
        <f t="shared" si="97"/>
        <v>4237900</v>
      </c>
      <c r="N101" s="4"/>
      <c r="O101" s="4">
        <f t="shared" si="102"/>
        <v>4237900</v>
      </c>
      <c r="P101" s="4"/>
      <c r="Q101" s="4">
        <f t="shared" si="101"/>
        <v>4237900</v>
      </c>
    </row>
    <row r="102" spans="1:17" ht="101.25" customHeight="1" x14ac:dyDescent="0.25">
      <c r="A102" s="1"/>
      <c r="B102" s="2" t="s">
        <v>198</v>
      </c>
      <c r="C102" s="21" t="s">
        <v>199</v>
      </c>
      <c r="D102" s="4"/>
      <c r="E102" s="4">
        <v>33252000</v>
      </c>
      <c r="F102" s="4">
        <f t="shared" si="98"/>
        <v>33252000</v>
      </c>
      <c r="G102" s="4"/>
      <c r="H102" s="4">
        <f t="shared" si="99"/>
        <v>33252000</v>
      </c>
      <c r="I102" s="4"/>
      <c r="J102" s="4">
        <f t="shared" si="100"/>
        <v>33252000</v>
      </c>
      <c r="K102" s="4"/>
      <c r="L102" s="4">
        <v>33252000</v>
      </c>
      <c r="M102" s="4">
        <f t="shared" si="97"/>
        <v>33252000</v>
      </c>
      <c r="N102" s="4"/>
      <c r="O102" s="4">
        <f t="shared" si="102"/>
        <v>33252000</v>
      </c>
      <c r="P102" s="4"/>
      <c r="Q102" s="4">
        <f t="shared" si="101"/>
        <v>33252000</v>
      </c>
    </row>
    <row r="103" spans="1:17" ht="51.75" customHeight="1" x14ac:dyDescent="0.25">
      <c r="A103" s="1"/>
      <c r="B103" s="2" t="s">
        <v>143</v>
      </c>
      <c r="C103" s="21" t="s">
        <v>217</v>
      </c>
      <c r="D103" s="4">
        <v>476449700</v>
      </c>
      <c r="E103" s="4"/>
      <c r="F103" s="4">
        <f t="shared" si="98"/>
        <v>476449700</v>
      </c>
      <c r="G103" s="4"/>
      <c r="H103" s="4">
        <f t="shared" si="99"/>
        <v>476449700</v>
      </c>
      <c r="I103" s="4"/>
      <c r="J103" s="4">
        <f t="shared" si="100"/>
        <v>476449700</v>
      </c>
      <c r="K103" s="4">
        <v>513550600</v>
      </c>
      <c r="L103" s="4"/>
      <c r="M103" s="4">
        <f t="shared" si="97"/>
        <v>513550600</v>
      </c>
      <c r="N103" s="4"/>
      <c r="O103" s="4">
        <f t="shared" si="102"/>
        <v>513550600</v>
      </c>
      <c r="P103" s="4"/>
      <c r="Q103" s="4">
        <f t="shared" si="101"/>
        <v>513550600</v>
      </c>
    </row>
    <row r="104" spans="1:17" ht="36" customHeight="1" x14ac:dyDescent="0.25">
      <c r="A104" s="1"/>
      <c r="B104" s="2" t="s">
        <v>105</v>
      </c>
      <c r="C104" s="21" t="s">
        <v>106</v>
      </c>
      <c r="D104" s="4">
        <v>111885200</v>
      </c>
      <c r="E104" s="4">
        <v>14699900</v>
      </c>
      <c r="F104" s="4">
        <f t="shared" si="98"/>
        <v>126585100</v>
      </c>
      <c r="G104" s="4"/>
      <c r="H104" s="4">
        <f>F104+G104</f>
        <v>126585100</v>
      </c>
      <c r="I104" s="4"/>
      <c r="J104" s="4">
        <f t="shared" si="100"/>
        <v>126585100</v>
      </c>
      <c r="K104" s="4">
        <v>91787000</v>
      </c>
      <c r="L104" s="4"/>
      <c r="M104" s="4">
        <f>K104+L104</f>
        <v>91787000</v>
      </c>
      <c r="N104" s="4"/>
      <c r="O104" s="4">
        <f t="shared" si="102"/>
        <v>91787000</v>
      </c>
      <c r="P104" s="4"/>
      <c r="Q104" s="4">
        <f>O104+P104</f>
        <v>91787000</v>
      </c>
    </row>
    <row r="105" spans="1:17" ht="18" customHeight="1" x14ac:dyDescent="0.25">
      <c r="A105" s="1"/>
      <c r="B105" s="22" t="s">
        <v>100</v>
      </c>
      <c r="C105" s="22" t="s">
        <v>63</v>
      </c>
      <c r="D105" s="19">
        <f>SUM(D106:D115)</f>
        <v>110449208</v>
      </c>
      <c r="E105" s="19">
        <f t="shared" ref="E105" si="103">SUM(E106:E115)</f>
        <v>1282663500</v>
      </c>
      <c r="F105" s="19">
        <f t="shared" ref="F105:N105" si="104">SUM(F106:F115)</f>
        <v>1393112708</v>
      </c>
      <c r="G105" s="19">
        <f t="shared" si="104"/>
        <v>0</v>
      </c>
      <c r="H105" s="19">
        <f>SUM(H106:H115)</f>
        <v>1393112708</v>
      </c>
      <c r="I105" s="19">
        <f t="shared" ref="I105:J105" si="105">SUM(I106:I115)</f>
        <v>0</v>
      </c>
      <c r="J105" s="19">
        <f t="shared" si="105"/>
        <v>1393112708</v>
      </c>
      <c r="K105" s="19">
        <f t="shared" si="104"/>
        <v>110449208</v>
      </c>
      <c r="L105" s="19">
        <f t="shared" si="104"/>
        <v>980300100</v>
      </c>
      <c r="M105" s="19">
        <f t="shared" si="104"/>
        <v>1090749308</v>
      </c>
      <c r="N105" s="19">
        <f t="shared" si="104"/>
        <v>0</v>
      </c>
      <c r="O105" s="19">
        <f>SUM(O106:O115)</f>
        <v>1090749308</v>
      </c>
      <c r="P105" s="19">
        <f t="shared" ref="P105:Q105" si="106">SUM(P106:P115)</f>
        <v>0</v>
      </c>
      <c r="Q105" s="19">
        <f t="shared" si="106"/>
        <v>1090749308</v>
      </c>
    </row>
    <row r="106" spans="1:17" ht="90" customHeight="1" x14ac:dyDescent="0.25">
      <c r="A106" s="1"/>
      <c r="B106" s="2" t="s">
        <v>107</v>
      </c>
      <c r="C106" s="3" t="s">
        <v>108</v>
      </c>
      <c r="D106" s="4">
        <v>33005595</v>
      </c>
      <c r="E106" s="4"/>
      <c r="F106" s="4">
        <f>D106+E106</f>
        <v>33005595</v>
      </c>
      <c r="G106" s="4"/>
      <c r="H106" s="4">
        <f>F106+G106</f>
        <v>33005595</v>
      </c>
      <c r="I106" s="4"/>
      <c r="J106" s="4">
        <f>H106+I106</f>
        <v>33005595</v>
      </c>
      <c r="K106" s="4">
        <v>33005595</v>
      </c>
      <c r="L106" s="4"/>
      <c r="M106" s="4">
        <f t="shared" ref="M106:M107" si="107">K106+L106</f>
        <v>33005595</v>
      </c>
      <c r="N106" s="4"/>
      <c r="O106" s="4">
        <f>M106+N106</f>
        <v>33005595</v>
      </c>
      <c r="P106" s="4"/>
      <c r="Q106" s="4">
        <f>O106+P106</f>
        <v>33005595</v>
      </c>
    </row>
    <row r="107" spans="1:17" ht="73.5" customHeight="1" x14ac:dyDescent="0.25">
      <c r="A107" s="1"/>
      <c r="B107" s="2" t="s">
        <v>109</v>
      </c>
      <c r="C107" s="3" t="s">
        <v>110</v>
      </c>
      <c r="D107" s="4">
        <v>8720913</v>
      </c>
      <c r="E107" s="4"/>
      <c r="F107" s="4">
        <f t="shared" ref="F107:F115" si="108">D107+E107</f>
        <v>8720913</v>
      </c>
      <c r="G107" s="4"/>
      <c r="H107" s="4">
        <f t="shared" ref="H107:H115" si="109">F107+G107</f>
        <v>8720913</v>
      </c>
      <c r="I107" s="4"/>
      <c r="J107" s="4">
        <f t="shared" ref="J107:J115" si="110">H107+I107</f>
        <v>8720913</v>
      </c>
      <c r="K107" s="4">
        <v>8720913</v>
      </c>
      <c r="L107" s="4"/>
      <c r="M107" s="4">
        <f t="shared" si="107"/>
        <v>8720913</v>
      </c>
      <c r="N107" s="4"/>
      <c r="O107" s="4">
        <f t="shared" ref="O107:O115" si="111">M107+N107</f>
        <v>8720913</v>
      </c>
      <c r="P107" s="4"/>
      <c r="Q107" s="4">
        <f t="shared" ref="Q107:Q115" si="112">O107+P107</f>
        <v>8720913</v>
      </c>
    </row>
    <row r="108" spans="1:17" ht="74.25" customHeight="1" x14ac:dyDescent="0.25">
      <c r="A108" s="1"/>
      <c r="B108" s="2" t="s">
        <v>144</v>
      </c>
      <c r="C108" s="3" t="s">
        <v>145</v>
      </c>
      <c r="D108" s="4">
        <v>68722700</v>
      </c>
      <c r="E108" s="4">
        <v>225100</v>
      </c>
      <c r="F108" s="4">
        <f t="shared" si="108"/>
        <v>68947800</v>
      </c>
      <c r="G108" s="4"/>
      <c r="H108" s="4">
        <f t="shared" si="109"/>
        <v>68947800</v>
      </c>
      <c r="I108" s="4"/>
      <c r="J108" s="4">
        <f t="shared" si="110"/>
        <v>68947800</v>
      </c>
      <c r="K108" s="4">
        <v>68722700</v>
      </c>
      <c r="L108" s="4">
        <v>225100</v>
      </c>
      <c r="M108" s="4">
        <f t="shared" ref="M108:M115" si="113">K108+L108</f>
        <v>68947800</v>
      </c>
      <c r="N108" s="4"/>
      <c r="O108" s="4">
        <f t="shared" si="111"/>
        <v>68947800</v>
      </c>
      <c r="P108" s="4"/>
      <c r="Q108" s="4">
        <f t="shared" si="112"/>
        <v>68947800</v>
      </c>
    </row>
    <row r="109" spans="1:17" ht="149.25" customHeight="1" x14ac:dyDescent="0.25">
      <c r="A109" s="1"/>
      <c r="B109" s="2" t="s">
        <v>177</v>
      </c>
      <c r="C109" s="3" t="s">
        <v>218</v>
      </c>
      <c r="D109" s="4"/>
      <c r="E109" s="4">
        <v>443305800</v>
      </c>
      <c r="F109" s="4">
        <f t="shared" si="108"/>
        <v>443305800</v>
      </c>
      <c r="G109" s="4"/>
      <c r="H109" s="4">
        <f t="shared" si="109"/>
        <v>443305800</v>
      </c>
      <c r="I109" s="4"/>
      <c r="J109" s="4">
        <f t="shared" si="110"/>
        <v>443305800</v>
      </c>
      <c r="K109" s="4"/>
      <c r="L109" s="4">
        <v>179881800</v>
      </c>
      <c r="M109" s="4">
        <f t="shared" si="113"/>
        <v>179881800</v>
      </c>
      <c r="N109" s="4"/>
      <c r="O109" s="4">
        <f t="shared" si="111"/>
        <v>179881800</v>
      </c>
      <c r="P109" s="4"/>
      <c r="Q109" s="4">
        <f t="shared" si="112"/>
        <v>179881800</v>
      </c>
    </row>
    <row r="110" spans="1:17" ht="68.25" customHeight="1" x14ac:dyDescent="0.25">
      <c r="A110" s="1"/>
      <c r="B110" s="2" t="s">
        <v>178</v>
      </c>
      <c r="C110" s="3" t="s">
        <v>179</v>
      </c>
      <c r="D110" s="4"/>
      <c r="E110" s="4">
        <v>105415000</v>
      </c>
      <c r="F110" s="4">
        <f t="shared" si="108"/>
        <v>105415000</v>
      </c>
      <c r="G110" s="4"/>
      <c r="H110" s="4">
        <f t="shared" si="109"/>
        <v>105415000</v>
      </c>
      <c r="I110" s="4"/>
      <c r="J110" s="4">
        <f t="shared" si="110"/>
        <v>105415000</v>
      </c>
      <c r="K110" s="4"/>
      <c r="L110" s="4">
        <v>82070200</v>
      </c>
      <c r="M110" s="4">
        <f t="shared" si="113"/>
        <v>82070200</v>
      </c>
      <c r="N110" s="4"/>
      <c r="O110" s="4">
        <f t="shared" si="111"/>
        <v>82070200</v>
      </c>
      <c r="P110" s="4"/>
      <c r="Q110" s="4">
        <f t="shared" si="112"/>
        <v>82070200</v>
      </c>
    </row>
    <row r="111" spans="1:17" ht="219.75" customHeight="1" x14ac:dyDescent="0.25">
      <c r="A111" s="1"/>
      <c r="B111" s="2" t="s">
        <v>180</v>
      </c>
      <c r="C111" s="3" t="s">
        <v>208</v>
      </c>
      <c r="D111" s="4"/>
      <c r="E111" s="4">
        <v>4423200</v>
      </c>
      <c r="F111" s="4">
        <f t="shared" si="108"/>
        <v>4423200</v>
      </c>
      <c r="G111" s="4"/>
      <c r="H111" s="4">
        <f t="shared" si="109"/>
        <v>4423200</v>
      </c>
      <c r="I111" s="4"/>
      <c r="J111" s="4">
        <f t="shared" si="110"/>
        <v>4423200</v>
      </c>
      <c r="K111" s="4"/>
      <c r="L111" s="4">
        <v>4423200</v>
      </c>
      <c r="M111" s="4">
        <f t="shared" si="113"/>
        <v>4423200</v>
      </c>
      <c r="N111" s="4"/>
      <c r="O111" s="4">
        <f t="shared" si="111"/>
        <v>4423200</v>
      </c>
      <c r="P111" s="4"/>
      <c r="Q111" s="4">
        <f t="shared" si="112"/>
        <v>4423200</v>
      </c>
    </row>
    <row r="112" spans="1:17" ht="86.25" customHeight="1" x14ac:dyDescent="0.25">
      <c r="A112" s="1"/>
      <c r="B112" s="2" t="s">
        <v>181</v>
      </c>
      <c r="C112" s="3" t="s">
        <v>182</v>
      </c>
      <c r="D112" s="4"/>
      <c r="E112" s="4">
        <v>27700700</v>
      </c>
      <c r="F112" s="4">
        <f t="shared" si="108"/>
        <v>27700700</v>
      </c>
      <c r="G112" s="4"/>
      <c r="H112" s="4">
        <f t="shared" si="109"/>
        <v>27700700</v>
      </c>
      <c r="I112" s="4"/>
      <c r="J112" s="4">
        <f t="shared" si="110"/>
        <v>27700700</v>
      </c>
      <c r="K112" s="4"/>
      <c r="L112" s="4">
        <v>27700700</v>
      </c>
      <c r="M112" s="4">
        <f t="shared" si="113"/>
        <v>27700700</v>
      </c>
      <c r="N112" s="4"/>
      <c r="O112" s="4">
        <f t="shared" si="111"/>
        <v>27700700</v>
      </c>
      <c r="P112" s="4"/>
      <c r="Q112" s="4">
        <f t="shared" si="112"/>
        <v>27700700</v>
      </c>
    </row>
    <row r="113" spans="1:18" ht="141.75" x14ac:dyDescent="0.25">
      <c r="A113" s="1"/>
      <c r="B113" s="2" t="s">
        <v>183</v>
      </c>
      <c r="C113" s="3" t="s">
        <v>219</v>
      </c>
      <c r="D113" s="4"/>
      <c r="E113" s="4">
        <v>21224200</v>
      </c>
      <c r="F113" s="4">
        <f t="shared" si="108"/>
        <v>21224200</v>
      </c>
      <c r="G113" s="4"/>
      <c r="H113" s="4">
        <f t="shared" si="109"/>
        <v>21224200</v>
      </c>
      <c r="I113" s="4"/>
      <c r="J113" s="4">
        <f t="shared" si="110"/>
        <v>21224200</v>
      </c>
      <c r="K113" s="4"/>
      <c r="L113" s="4">
        <v>5630000</v>
      </c>
      <c r="M113" s="4">
        <f t="shared" si="113"/>
        <v>5630000</v>
      </c>
      <c r="N113" s="4"/>
      <c r="O113" s="4">
        <f t="shared" si="111"/>
        <v>5630000</v>
      </c>
      <c r="P113" s="4"/>
      <c r="Q113" s="4">
        <f t="shared" si="112"/>
        <v>5630000</v>
      </c>
    </row>
    <row r="114" spans="1:18" ht="84.75" customHeight="1" x14ac:dyDescent="0.25">
      <c r="A114" s="1"/>
      <c r="B114" s="2" t="s">
        <v>190</v>
      </c>
      <c r="C114" s="3" t="s">
        <v>189</v>
      </c>
      <c r="D114" s="4"/>
      <c r="E114" s="4">
        <v>680000000</v>
      </c>
      <c r="F114" s="4">
        <f t="shared" si="108"/>
        <v>680000000</v>
      </c>
      <c r="G114" s="4"/>
      <c r="H114" s="4">
        <f t="shared" si="109"/>
        <v>680000000</v>
      </c>
      <c r="I114" s="4"/>
      <c r="J114" s="4">
        <f t="shared" si="110"/>
        <v>680000000</v>
      </c>
      <c r="K114" s="4"/>
      <c r="L114" s="4">
        <v>680000000</v>
      </c>
      <c r="M114" s="4">
        <f t="shared" si="113"/>
        <v>680000000</v>
      </c>
      <c r="N114" s="4"/>
      <c r="O114" s="4">
        <f t="shared" si="111"/>
        <v>680000000</v>
      </c>
      <c r="P114" s="4"/>
      <c r="Q114" s="4">
        <f t="shared" si="112"/>
        <v>680000000</v>
      </c>
    </row>
    <row r="115" spans="1:18" ht="99" customHeight="1" x14ac:dyDescent="0.25">
      <c r="A115" s="1"/>
      <c r="B115" s="2" t="s">
        <v>185</v>
      </c>
      <c r="C115" s="3" t="s">
        <v>184</v>
      </c>
      <c r="D115" s="4"/>
      <c r="E115" s="4">
        <v>369500</v>
      </c>
      <c r="F115" s="4">
        <f t="shared" si="108"/>
        <v>369500</v>
      </c>
      <c r="G115" s="4"/>
      <c r="H115" s="4">
        <f t="shared" si="109"/>
        <v>369500</v>
      </c>
      <c r="I115" s="4"/>
      <c r="J115" s="4">
        <f t="shared" si="110"/>
        <v>369500</v>
      </c>
      <c r="K115" s="4"/>
      <c r="L115" s="4">
        <v>369100</v>
      </c>
      <c r="M115" s="4">
        <f t="shared" si="113"/>
        <v>369100</v>
      </c>
      <c r="N115" s="4"/>
      <c r="O115" s="4">
        <f t="shared" si="111"/>
        <v>369100</v>
      </c>
      <c r="P115" s="4"/>
      <c r="Q115" s="4">
        <f t="shared" si="112"/>
        <v>369100</v>
      </c>
    </row>
    <row r="116" spans="1:18" ht="19.5" customHeight="1" x14ac:dyDescent="0.25">
      <c r="A116" s="1"/>
      <c r="B116" s="32" t="s">
        <v>64</v>
      </c>
      <c r="C116" s="32"/>
      <c r="D116" s="19">
        <f>SUM(D12,D46)</f>
        <v>69746193148</v>
      </c>
      <c r="E116" s="19">
        <f>SUM(E12,E46)</f>
        <v>4045999000</v>
      </c>
      <c r="F116" s="19">
        <f>SUM(F12,F46)</f>
        <v>73792192148</v>
      </c>
      <c r="G116" s="19">
        <f t="shared" ref="G116:J116" si="114">SUM(G12,G46)</f>
        <v>0</v>
      </c>
      <c r="H116" s="19">
        <f t="shared" si="114"/>
        <v>73792192148</v>
      </c>
      <c r="I116" s="19">
        <f t="shared" si="114"/>
        <v>0</v>
      </c>
      <c r="J116" s="19">
        <f t="shared" si="114"/>
        <v>73792192148</v>
      </c>
      <c r="K116" s="19">
        <f>SUM(K12,K46)</f>
        <v>76243584998</v>
      </c>
      <c r="L116" s="19">
        <f t="shared" ref="L116" si="115">SUM(L12,L46)</f>
        <v>5232776400</v>
      </c>
      <c r="M116" s="19">
        <f>SUM(M12,M46)</f>
        <v>81476361398</v>
      </c>
      <c r="N116" s="19">
        <f t="shared" ref="N116:Q116" si="116">SUM(N12,N46)</f>
        <v>48</v>
      </c>
      <c r="O116" s="19">
        <f t="shared" si="116"/>
        <v>81476361446</v>
      </c>
      <c r="P116" s="19">
        <f t="shared" si="116"/>
        <v>0</v>
      </c>
      <c r="Q116" s="19">
        <f t="shared" si="116"/>
        <v>81476361446</v>
      </c>
      <c r="R116" s="23" t="s">
        <v>212</v>
      </c>
    </row>
    <row r="119" spans="1:18" x14ac:dyDescent="0.25">
      <c r="Q119" s="20"/>
    </row>
    <row r="120" spans="1:18" x14ac:dyDescent="0.25">
      <c r="I120" s="20"/>
    </row>
    <row r="124" spans="1:18" x14ac:dyDescent="0.25"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</row>
  </sheetData>
  <mergeCells count="6">
    <mergeCell ref="O1:Q1"/>
    <mergeCell ref="J2:Q2"/>
    <mergeCell ref="J3:Q3"/>
    <mergeCell ref="B9:Q9"/>
    <mergeCell ref="B116:C116"/>
    <mergeCell ref="B10:D10"/>
  </mergeCells>
  <phoneticPr fontId="0" type="noConversion"/>
  <printOptions horizontalCentered="1"/>
  <pageMargins left="0.78740157480314965" right="0.39370078740157483" top="1.1811023622047245" bottom="0.39370078740157483" header="0.78740157480314965" footer="0.19685039370078741"/>
  <pageSetup paperSize="9" orientation="landscape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2019-02-20T12:50:47Z</cp:lastPrinted>
  <dcterms:created xsi:type="dcterms:W3CDTF">2010-10-13T08:18:32Z</dcterms:created>
  <dcterms:modified xsi:type="dcterms:W3CDTF">2019-02-27T10:03:32Z</dcterms:modified>
</cp:coreProperties>
</file>