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65" yWindow="135" windowWidth="14715" windowHeight="11640"/>
  </bookViews>
  <sheets>
    <sheet name="Лист1" sheetId="1" r:id="rId1"/>
  </sheets>
  <definedNames>
    <definedName name="_xlnm.Print_Titles" localSheetId="0">Лист1!$9:$9</definedName>
    <definedName name="_xlnm.Print_Area" localSheetId="0">Лист1!$B$1:$H$91</definedName>
  </definedNames>
  <calcPr calcId="114210" fullCalcOnLoad="1"/>
</workbook>
</file>

<file path=xl/calcChain.xml><?xml version="1.0" encoding="utf-8"?>
<calcChain xmlns="http://schemas.openxmlformats.org/spreadsheetml/2006/main">
  <c r="G59" i="1"/>
  <c r="H64"/>
  <c r="G12"/>
  <c r="G11"/>
  <c r="G87"/>
  <c r="G65"/>
  <c r="G56"/>
  <c r="G52"/>
  <c r="G49"/>
  <c r="G46"/>
  <c r="G41"/>
  <c r="G37"/>
  <c r="G35"/>
  <c r="G30"/>
  <c r="G25"/>
  <c r="G23"/>
  <c r="G19"/>
  <c r="G17"/>
  <c r="G15"/>
  <c r="D15"/>
  <c r="E12"/>
  <c r="E11"/>
  <c r="G55"/>
  <c r="G54"/>
  <c r="G27"/>
  <c r="G44"/>
  <c r="G10"/>
  <c r="G91"/>
  <c r="E59"/>
  <c r="F61"/>
  <c r="H61"/>
  <c r="D59"/>
  <c r="F63"/>
  <c r="H63"/>
  <c r="F90"/>
  <c r="H90"/>
  <c r="F89"/>
  <c r="H89"/>
  <c r="F88"/>
  <c r="H88"/>
  <c r="F86"/>
  <c r="H86"/>
  <c r="F85"/>
  <c r="H85"/>
  <c r="F84"/>
  <c r="H84"/>
  <c r="F83"/>
  <c r="H83"/>
  <c r="F82"/>
  <c r="H82"/>
  <c r="F81"/>
  <c r="H81"/>
  <c r="F80"/>
  <c r="H80"/>
  <c r="F79"/>
  <c r="H79"/>
  <c r="F78"/>
  <c r="H78"/>
  <c r="F77"/>
  <c r="H77"/>
  <c r="F76"/>
  <c r="H76"/>
  <c r="F75"/>
  <c r="H75"/>
  <c r="F74"/>
  <c r="H74"/>
  <c r="F73"/>
  <c r="H73"/>
  <c r="F72"/>
  <c r="H72"/>
  <c r="F71"/>
  <c r="H71"/>
  <c r="F69"/>
  <c r="H69"/>
  <c r="F68"/>
  <c r="H68"/>
  <c r="F67"/>
  <c r="H67"/>
  <c r="F66"/>
  <c r="H66"/>
  <c r="F62"/>
  <c r="H62"/>
  <c r="H59"/>
  <c r="F60"/>
  <c r="H60"/>
  <c r="F57"/>
  <c r="H57"/>
  <c r="F53"/>
  <c r="H53"/>
  <c r="H52"/>
  <c r="F51"/>
  <c r="H51"/>
  <c r="F50"/>
  <c r="H50"/>
  <c r="H49"/>
  <c r="F48"/>
  <c r="H48"/>
  <c r="F47"/>
  <c r="H47"/>
  <c r="F45"/>
  <c r="H45"/>
  <c r="F43"/>
  <c r="H43"/>
  <c r="F42"/>
  <c r="H42"/>
  <c r="F40"/>
  <c r="H40"/>
  <c r="F39"/>
  <c r="H39"/>
  <c r="F38"/>
  <c r="H38"/>
  <c r="H37"/>
  <c r="F36"/>
  <c r="H36"/>
  <c r="H35"/>
  <c r="F34"/>
  <c r="H34"/>
  <c r="F33"/>
  <c r="H33"/>
  <c r="F32"/>
  <c r="H32"/>
  <c r="F31"/>
  <c r="H31"/>
  <c r="F29"/>
  <c r="H29"/>
  <c r="F28"/>
  <c r="H28"/>
  <c r="F26"/>
  <c r="H26"/>
  <c r="H25"/>
  <c r="F24"/>
  <c r="H24"/>
  <c r="H23"/>
  <c r="F22"/>
  <c r="H22"/>
  <c r="F21"/>
  <c r="H21"/>
  <c r="F20"/>
  <c r="H20"/>
  <c r="H19"/>
  <c r="F18"/>
  <c r="H18"/>
  <c r="H17"/>
  <c r="F16"/>
  <c r="H16"/>
  <c r="H15"/>
  <c r="F14"/>
  <c r="H14"/>
  <c r="F13"/>
  <c r="H13"/>
  <c r="H12"/>
  <c r="H11"/>
  <c r="E30"/>
  <c r="E87"/>
  <c r="E65"/>
  <c r="E56"/>
  <c r="E52"/>
  <c r="E49"/>
  <c r="E46"/>
  <c r="E44"/>
  <c r="E41"/>
  <c r="E37"/>
  <c r="E35"/>
  <c r="E25"/>
  <c r="E23"/>
  <c r="E19"/>
  <c r="E17"/>
  <c r="E15"/>
  <c r="D87"/>
  <c r="F87"/>
  <c r="D70"/>
  <c r="D65"/>
  <c r="F65"/>
  <c r="D58"/>
  <c r="D56"/>
  <c r="D49"/>
  <c r="F49"/>
  <c r="D41"/>
  <c r="D19"/>
  <c r="F19"/>
  <c r="D46"/>
  <c r="D44"/>
  <c r="D12"/>
  <c r="D11"/>
  <c r="F15"/>
  <c r="D17"/>
  <c r="F17"/>
  <c r="D23"/>
  <c r="D25"/>
  <c r="F25"/>
  <c r="D30"/>
  <c r="F30"/>
  <c r="D35"/>
  <c r="F35"/>
  <c r="D37"/>
  <c r="D52"/>
  <c r="F52"/>
  <c r="F58"/>
  <c r="H58"/>
  <c r="F70"/>
  <c r="H70"/>
  <c r="E27"/>
  <c r="H87"/>
  <c r="F56"/>
  <c r="F12"/>
  <c r="F23"/>
  <c r="F59"/>
  <c r="H41"/>
  <c r="E55"/>
  <c r="E54"/>
  <c r="D55"/>
  <c r="H30"/>
  <c r="H56"/>
  <c r="H46"/>
  <c r="H44"/>
  <c r="H65"/>
  <c r="F37"/>
  <c r="F41"/>
  <c r="H27"/>
  <c r="F11"/>
  <c r="F44"/>
  <c r="E10"/>
  <c r="E91"/>
  <c r="D27"/>
  <c r="F27"/>
  <c r="F46"/>
  <c r="H55"/>
  <c r="H54"/>
  <c r="H91"/>
  <c r="D54"/>
  <c r="F54"/>
  <c r="F55"/>
  <c r="H10"/>
  <c r="D10"/>
  <c r="D91"/>
  <c r="F91"/>
  <c r="F10"/>
</calcChain>
</file>

<file path=xl/sharedStrings.xml><?xml version="1.0" encoding="utf-8"?>
<sst xmlns="http://schemas.openxmlformats.org/spreadsheetml/2006/main" count="175" uniqueCount="173">
  <si>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</si>
  <si>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</si>
  <si>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</si>
  <si>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</si>
  <si>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</si>
  <si>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</si>
  <si>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</si>
  <si>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</si>
  <si>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</si>
  <si>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</si>
  <si>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</si>
  <si>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</si>
  <si>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</si>
  <si>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</si>
  <si>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</si>
  <si>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</si>
  <si>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</si>
  <si>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</si>
  <si>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</si>
  <si>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</si>
  <si>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</si>
  <si>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</si>
  <si>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</si>
  <si>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</si>
  <si>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</si>
  <si>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</si>
  <si>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</si>
  <si>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</si>
  <si>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</si>
  <si>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</si>
  <si>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</si>
  <si>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</si>
  <si>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</si>
  <si>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</si>
  <si>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</si>
  <si>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</si>
  <si>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</si>
  <si>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</si>
  <si>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</si>
  <si>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</si>
  <si>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</si>
  <si>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</si>
  <si>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</si>
  <si>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</si>
  <si>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</si>
  <si>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</si>
  <si>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</si>
  <si>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</si>
  <si>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</si>
  <si>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</si>
  <si>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</si>
  <si>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</si>
  <si>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</si>
  <si>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</si>
  <si>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</si>
  <si>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</si>
  <si>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</si>
  <si>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</si>
  <si>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</si>
  <si>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</si>
  <si>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</si>
  <si>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</si>
  <si>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</si>
  <si>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</si>
  <si>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</si>
  <si>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</si>
  <si>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</si>
  <si>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</si>
  <si>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</si>
  <si>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</si>
  <si>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</si>
  <si>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</si>
  <si>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</si>
  <si>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</si>
  <si>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</si>
  <si>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</si>
  <si>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</si>
  <si>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</si>
  <si>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</si>
  <si>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</si>
  <si>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</si>
  <si>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</si>
  <si>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</si>
  <si>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</si>
  <si>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</si>
  <si>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</si>
  <si>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</si>
  <si>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</si>
  <si>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</si>
  <si>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</si>
  <si>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</si>
  <si>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</si>
  <si>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</si>
  <si>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</si>
  <si>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</si>
  <si>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</si>
  <si>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</si>
  <si>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</si>
  <si>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</si>
  <si>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</si>
  <si>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</si>
  <si>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</si>
  <si>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</si>
  <si>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</si>
  <si>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</si>
  <si>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</si>
  <si>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</si>
  <si>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</si>
  <si>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</si>
  <si>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</si>
  <si>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</si>
  <si>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</si>
  <si>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</si>
  <si>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</si>
  <si>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</si>
  <si>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</si>
  <si>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</si>
  <si>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</si>
  <si>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</si>
  <si>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</si>
  <si>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</si>
  <si>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</si>
  <si>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</si>
  <si>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</si>
  <si>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</si>
  <si>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</si>
  <si>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</si>
  <si>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</si>
  <si>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</si>
  <si>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</si>
  <si>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</si>
  <si>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</si>
  <si>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</si>
  <si>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</si>
  <si>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</si>
  <si>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</si>
  <si>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</si>
  <si>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</si>
  <si>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</si>
  <si>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</si>
  <si>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</si>
  <si>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</si>
  <si>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</si>
  <si>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</si>
  <si>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</si>
  <si>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</si>
  <si>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</si>
  <si>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920 2 02 04001 02 0000 151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</si>
  <si>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</si>
  <si>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920 2 02 04002 02 0000 151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</si>
  <si>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</si>
  <si>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</si>
  <si>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</si>
  <si>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</si>
  <si>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</si>
  <si>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</si>
  <si>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</si>
  <si>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</si>
  <si>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</si>
  <si>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</si>
  <si>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</si>
  <si>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</si>
  <si>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</si>
  <si>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</si>
  <si>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>Приложение 2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</si>
  <si>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</si>
  <si>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</si>
  <si>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</si>
  <si>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</si>
  <si>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</si>
  <si>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</si>
  <si>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"О ветеранах" и от 24 ноября 1995 года № 181-ФЗ                "О социальной защите инвалидов в Российской Федерации"</t>
  </si>
  <si>
    <t>от 06.03.2013  № 4-з</t>
  </si>
</sst>
</file>

<file path=xl/styles.xml><?xml version="1.0" encoding="utf-8"?>
<styleSheet xmlns="http://schemas.openxmlformats.org/spreadsheetml/2006/main">
  <fonts count="1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9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"/>
  <sheetViews>
    <sheetView tabSelected="1" view="pageBreakPreview" topLeftCell="B1" zoomScaleNormal="100" zoomScaleSheetLayoutView="100" workbookViewId="0">
      <selection activeCell="B4" sqref="B4"/>
    </sheetView>
  </sheetViews>
  <sheetFormatPr defaultRowHeight="15.75"/>
  <cols>
    <col min="1" max="1" width="1" style="2" customWidth="1"/>
    <col min="2" max="2" width="27.85546875" style="1" customWidth="1"/>
    <col min="3" max="3" width="49.42578125" style="3" customWidth="1"/>
    <col min="4" max="4" width="16.28515625" style="2" hidden="1" customWidth="1"/>
    <col min="5" max="5" width="13.28515625" style="2" hidden="1" customWidth="1"/>
    <col min="6" max="7" width="15.5703125" style="2" hidden="1" customWidth="1"/>
    <col min="8" max="8" width="16.28515625" style="2" customWidth="1"/>
    <col min="9" max="9" width="9.140625" style="2"/>
    <col min="10" max="10" width="29.5703125" style="2" customWidth="1"/>
    <col min="11" max="16384" width="9.140625" style="2"/>
  </cols>
  <sheetData>
    <row r="1" spans="1:8">
      <c r="B1" s="33" t="s">
        <v>164</v>
      </c>
      <c r="C1" s="33"/>
      <c r="D1" s="33"/>
      <c r="E1" s="33"/>
      <c r="F1" s="33"/>
      <c r="G1" s="33"/>
      <c r="H1" s="33"/>
    </row>
    <row r="2" spans="1:8">
      <c r="B2" s="33" t="s">
        <v>165</v>
      </c>
      <c r="C2" s="33"/>
      <c r="D2" s="33"/>
      <c r="E2" s="33"/>
      <c r="F2" s="33"/>
      <c r="G2" s="33"/>
      <c r="H2" s="33"/>
    </row>
    <row r="3" spans="1:8">
      <c r="B3" s="33" t="s">
        <v>172</v>
      </c>
      <c r="C3" s="33"/>
      <c r="D3" s="33"/>
      <c r="E3" s="33"/>
      <c r="F3" s="33"/>
      <c r="G3" s="33"/>
      <c r="H3" s="33"/>
    </row>
    <row r="4" spans="1:8">
      <c r="C4" s="25"/>
    </row>
    <row r="5" spans="1:8" ht="18.75">
      <c r="B5" s="34" t="s">
        <v>82</v>
      </c>
      <c r="C5" s="34"/>
      <c r="D5" s="34"/>
      <c r="E5" s="34"/>
      <c r="F5" s="34"/>
      <c r="G5" s="34"/>
      <c r="H5" s="34"/>
    </row>
    <row r="6" spans="1:8" ht="20.25" customHeight="1">
      <c r="B6" s="34" t="s">
        <v>0</v>
      </c>
      <c r="C6" s="34"/>
      <c r="D6" s="34"/>
      <c r="E6" s="34"/>
      <c r="F6" s="34"/>
      <c r="G6" s="34"/>
      <c r="H6" s="34"/>
    </row>
    <row r="7" spans="1:8" ht="18.75" hidden="1">
      <c r="B7" s="7"/>
      <c r="C7" s="8"/>
      <c r="D7" s="7"/>
      <c r="E7" s="7"/>
      <c r="F7" s="7"/>
      <c r="G7" s="7"/>
    </row>
    <row r="8" spans="1:8" ht="18.75">
      <c r="B8" s="7"/>
      <c r="C8" s="8"/>
      <c r="D8" s="7"/>
      <c r="E8" s="7"/>
      <c r="F8" s="7"/>
      <c r="G8" s="7"/>
    </row>
    <row r="9" spans="1:8" ht="31.5">
      <c r="A9" s="4"/>
      <c r="B9" s="9" t="s">
        <v>1</v>
      </c>
      <c r="C9" s="9" t="s">
        <v>2</v>
      </c>
      <c r="D9" s="10" t="s">
        <v>83</v>
      </c>
      <c r="E9" s="10" t="s">
        <v>159</v>
      </c>
      <c r="F9" s="10" t="s">
        <v>83</v>
      </c>
      <c r="G9" s="10" t="s">
        <v>166</v>
      </c>
      <c r="H9" s="10" t="s">
        <v>83</v>
      </c>
    </row>
    <row r="10" spans="1:8">
      <c r="B10" s="11" t="s">
        <v>3</v>
      </c>
      <c r="C10" s="11" t="s">
        <v>4</v>
      </c>
      <c r="D10" s="12">
        <f>SUM(D11+D15+D17+D19+D23+D25+D27+D37+D41+D44+D49+D52)</f>
        <v>41633743800</v>
      </c>
      <c r="E10" s="12">
        <f>SUM(E11+E15+E17+E19+E23+E25+E27+E37+E41+E44+E49+E52)</f>
        <v>615000000</v>
      </c>
      <c r="F10" s="12">
        <f>D10+E10</f>
        <v>42248743800</v>
      </c>
      <c r="G10" s="12">
        <f>SUM(G11+G15+G17+G19+G23+G25+G27+G37+G41+G44+G49+G52)</f>
        <v>7300000</v>
      </c>
      <c r="H10" s="12">
        <f>SUM(H11+H15+H17+H19+H23+H25+H27+H37+H41+H44+H49+H52)</f>
        <v>42256043800</v>
      </c>
    </row>
    <row r="11" spans="1:8">
      <c r="B11" s="11" t="s">
        <v>68</v>
      </c>
      <c r="C11" s="11" t="s">
        <v>5</v>
      </c>
      <c r="D11" s="12">
        <f>D12+D14</f>
        <v>21056940000</v>
      </c>
      <c r="E11" s="12">
        <f>E12+E14</f>
        <v>615000000</v>
      </c>
      <c r="F11" s="12">
        <f t="shared" ref="F11:F77" si="0">D11+E11</f>
        <v>21671940000</v>
      </c>
      <c r="G11" s="12">
        <f>G12+G14</f>
        <v>0</v>
      </c>
      <c r="H11" s="12">
        <f>H12+H14</f>
        <v>21671940000</v>
      </c>
    </row>
    <row r="12" spans="1:8">
      <c r="B12" s="13" t="s">
        <v>69</v>
      </c>
      <c r="C12" s="13" t="s">
        <v>6</v>
      </c>
      <c r="D12" s="14">
        <f>D13</f>
        <v>11311500000</v>
      </c>
      <c r="E12" s="14">
        <f>E13</f>
        <v>510000000</v>
      </c>
      <c r="F12" s="14">
        <f t="shared" si="0"/>
        <v>11821500000</v>
      </c>
      <c r="G12" s="14">
        <f>G13</f>
        <v>0</v>
      </c>
      <c r="H12" s="14">
        <f>H13</f>
        <v>11821500000</v>
      </c>
    </row>
    <row r="13" spans="1:8" ht="34.5" customHeight="1">
      <c r="B13" s="15" t="s">
        <v>67</v>
      </c>
      <c r="C13" s="15" t="s">
        <v>7</v>
      </c>
      <c r="D13" s="16">
        <v>11311500000</v>
      </c>
      <c r="E13" s="16">
        <v>510000000</v>
      </c>
      <c r="F13" s="16">
        <f t="shared" si="0"/>
        <v>11821500000</v>
      </c>
      <c r="G13" s="16"/>
      <c r="H13" s="16">
        <f>F13+G13</f>
        <v>11821500000</v>
      </c>
    </row>
    <row r="14" spans="1:8" ht="18" customHeight="1">
      <c r="B14" s="13" t="s">
        <v>66</v>
      </c>
      <c r="C14" s="13" t="s">
        <v>8</v>
      </c>
      <c r="D14" s="14">
        <v>9745440000</v>
      </c>
      <c r="E14" s="14">
        <v>105000000</v>
      </c>
      <c r="F14" s="14">
        <f t="shared" si="0"/>
        <v>9850440000</v>
      </c>
      <c r="G14" s="14"/>
      <c r="H14" s="14">
        <f>F14+G14</f>
        <v>9850440000</v>
      </c>
    </row>
    <row r="15" spans="1:8" ht="49.5" customHeight="1">
      <c r="B15" s="11" t="s">
        <v>9</v>
      </c>
      <c r="C15" s="11" t="s">
        <v>10</v>
      </c>
      <c r="D15" s="12">
        <f>D16</f>
        <v>12499700000</v>
      </c>
      <c r="E15" s="12">
        <f>E16</f>
        <v>0</v>
      </c>
      <c r="F15" s="12">
        <f t="shared" si="0"/>
        <v>12499700000</v>
      </c>
      <c r="G15" s="12">
        <f>G16</f>
        <v>0</v>
      </c>
      <c r="H15" s="12">
        <f>H16</f>
        <v>12499700000</v>
      </c>
    </row>
    <row r="16" spans="1:8" ht="48.75" customHeight="1">
      <c r="B16" s="13" t="s">
        <v>11</v>
      </c>
      <c r="C16" s="13" t="s">
        <v>12</v>
      </c>
      <c r="D16" s="14">
        <v>12499700000</v>
      </c>
      <c r="E16" s="14"/>
      <c r="F16" s="14">
        <f t="shared" si="0"/>
        <v>12499700000</v>
      </c>
      <c r="G16" s="14"/>
      <c r="H16" s="14">
        <f>F16+G16</f>
        <v>12499700000</v>
      </c>
    </row>
    <row r="17" spans="2:8" ht="18" customHeight="1">
      <c r="B17" s="11" t="s">
        <v>64</v>
      </c>
      <c r="C17" s="11" t="s">
        <v>13</v>
      </c>
      <c r="D17" s="12">
        <f>D18</f>
        <v>1616265000</v>
      </c>
      <c r="E17" s="12">
        <f>E18</f>
        <v>0</v>
      </c>
      <c r="F17" s="12">
        <f t="shared" si="0"/>
        <v>1616265000</v>
      </c>
      <c r="G17" s="12">
        <f>G18</f>
        <v>0</v>
      </c>
      <c r="H17" s="12">
        <f>H18</f>
        <v>1616265000</v>
      </c>
    </row>
    <row r="18" spans="2:8" ht="35.25" customHeight="1">
      <c r="B18" s="13" t="s">
        <v>65</v>
      </c>
      <c r="C18" s="13" t="s">
        <v>14</v>
      </c>
      <c r="D18" s="14">
        <v>1616265000</v>
      </c>
      <c r="E18" s="14"/>
      <c r="F18" s="14">
        <f t="shared" si="0"/>
        <v>1616265000</v>
      </c>
      <c r="G18" s="14"/>
      <c r="H18" s="14">
        <f>F18+G18</f>
        <v>1616265000</v>
      </c>
    </row>
    <row r="19" spans="2:8" ht="17.25" customHeight="1">
      <c r="B19" s="11" t="s">
        <v>59</v>
      </c>
      <c r="C19" s="11" t="s">
        <v>15</v>
      </c>
      <c r="D19" s="12">
        <f>SUM(D20:D22)</f>
        <v>5807800000</v>
      </c>
      <c r="E19" s="12">
        <f>SUM(E20:E22)</f>
        <v>0</v>
      </c>
      <c r="F19" s="12">
        <f t="shared" si="0"/>
        <v>5807800000</v>
      </c>
      <c r="G19" s="12">
        <f>SUM(G20:G22)</f>
        <v>0</v>
      </c>
      <c r="H19" s="12">
        <f>SUM(H20:H22)</f>
        <v>5807800000</v>
      </c>
    </row>
    <row r="20" spans="2:8" ht="18" customHeight="1">
      <c r="B20" s="13" t="s">
        <v>60</v>
      </c>
      <c r="C20" s="13" t="s">
        <v>16</v>
      </c>
      <c r="D20" s="14">
        <v>5058400000</v>
      </c>
      <c r="E20" s="14"/>
      <c r="F20" s="14">
        <f t="shared" si="0"/>
        <v>5058400000</v>
      </c>
      <c r="G20" s="14"/>
      <c r="H20" s="14">
        <f>F20+G20</f>
        <v>5058400000</v>
      </c>
    </row>
    <row r="21" spans="2:8">
      <c r="B21" s="13" t="s">
        <v>61</v>
      </c>
      <c r="C21" s="13" t="s">
        <v>17</v>
      </c>
      <c r="D21" s="14">
        <v>748000000</v>
      </c>
      <c r="E21" s="14"/>
      <c r="F21" s="14">
        <f t="shared" si="0"/>
        <v>748000000</v>
      </c>
      <c r="G21" s="14"/>
      <c r="H21" s="14">
        <f>F21+G21</f>
        <v>748000000</v>
      </c>
    </row>
    <row r="22" spans="2:8">
      <c r="B22" s="13" t="s">
        <v>85</v>
      </c>
      <c r="C22" s="13" t="s">
        <v>86</v>
      </c>
      <c r="D22" s="14">
        <v>1400000</v>
      </c>
      <c r="E22" s="14"/>
      <c r="F22" s="14">
        <f t="shared" si="0"/>
        <v>1400000</v>
      </c>
      <c r="G22" s="14"/>
      <c r="H22" s="14">
        <f>F22+G22</f>
        <v>1400000</v>
      </c>
    </row>
    <row r="23" spans="2:8" ht="34.5" customHeight="1">
      <c r="B23" s="11" t="s">
        <v>62</v>
      </c>
      <c r="C23" s="11" t="s">
        <v>18</v>
      </c>
      <c r="D23" s="12">
        <f>D24</f>
        <v>4200000</v>
      </c>
      <c r="E23" s="12">
        <f>E24</f>
        <v>0</v>
      </c>
      <c r="F23" s="12">
        <f t="shared" si="0"/>
        <v>4200000</v>
      </c>
      <c r="G23" s="12">
        <f>G24</f>
        <v>0</v>
      </c>
      <c r="H23" s="12">
        <f>H24</f>
        <v>4200000</v>
      </c>
    </row>
    <row r="24" spans="2:8" ht="18.75" customHeight="1">
      <c r="B24" s="13" t="s">
        <v>63</v>
      </c>
      <c r="C24" s="13" t="s">
        <v>19</v>
      </c>
      <c r="D24" s="14">
        <v>4200000</v>
      </c>
      <c r="E24" s="14"/>
      <c r="F24" s="14">
        <f t="shared" si="0"/>
        <v>4200000</v>
      </c>
      <c r="G24" s="14"/>
      <c r="H24" s="14">
        <f>F24+G24</f>
        <v>4200000</v>
      </c>
    </row>
    <row r="25" spans="2:8" ht="16.5" customHeight="1">
      <c r="B25" s="11" t="s">
        <v>20</v>
      </c>
      <c r="C25" s="11" t="s">
        <v>21</v>
      </c>
      <c r="D25" s="12">
        <f>D26</f>
        <v>42474500</v>
      </c>
      <c r="E25" s="12">
        <f>E26</f>
        <v>0</v>
      </c>
      <c r="F25" s="12">
        <f t="shared" si="0"/>
        <v>42474500</v>
      </c>
      <c r="G25" s="12">
        <f>G26</f>
        <v>0</v>
      </c>
      <c r="H25" s="12">
        <f>H26</f>
        <v>42474500</v>
      </c>
    </row>
    <row r="26" spans="2:8" ht="51" customHeight="1">
      <c r="B26" s="13" t="s">
        <v>22</v>
      </c>
      <c r="C26" s="13" t="s">
        <v>23</v>
      </c>
      <c r="D26" s="14">
        <v>42474500</v>
      </c>
      <c r="E26" s="14"/>
      <c r="F26" s="14">
        <f t="shared" si="0"/>
        <v>42474500</v>
      </c>
      <c r="G26" s="14"/>
      <c r="H26" s="14">
        <f>F26+G26</f>
        <v>42474500</v>
      </c>
    </row>
    <row r="27" spans="2:8" ht="50.25" customHeight="1">
      <c r="B27" s="11" t="s">
        <v>24</v>
      </c>
      <c r="C27" s="11" t="s">
        <v>25</v>
      </c>
      <c r="D27" s="12">
        <f>SUM(D28,D29,D30,D35)</f>
        <v>277206700</v>
      </c>
      <c r="E27" s="12">
        <f>SUM(E28,E29,E30,E35)</f>
        <v>0</v>
      </c>
      <c r="F27" s="12">
        <f t="shared" si="0"/>
        <v>277206700</v>
      </c>
      <c r="G27" s="12">
        <f>SUM(G28,G29,G30,G35)</f>
        <v>0</v>
      </c>
      <c r="H27" s="12">
        <f>SUM(H28,H29,H30,H35)</f>
        <v>277206700</v>
      </c>
    </row>
    <row r="28" spans="2:8" ht="66" customHeight="1">
      <c r="B28" s="13" t="s">
        <v>58</v>
      </c>
      <c r="C28" s="13" t="s">
        <v>26</v>
      </c>
      <c r="D28" s="14">
        <v>2400000</v>
      </c>
      <c r="E28" s="14"/>
      <c r="F28" s="14">
        <f t="shared" si="0"/>
        <v>2400000</v>
      </c>
      <c r="G28" s="14"/>
      <c r="H28" s="14">
        <f>F28+G28</f>
        <v>2400000</v>
      </c>
    </row>
    <row r="29" spans="2:8" ht="51" customHeight="1">
      <c r="B29" s="13" t="s">
        <v>57</v>
      </c>
      <c r="C29" s="13" t="s">
        <v>27</v>
      </c>
      <c r="D29" s="14">
        <v>19700000</v>
      </c>
      <c r="E29" s="14"/>
      <c r="F29" s="14">
        <f t="shared" si="0"/>
        <v>19700000</v>
      </c>
      <c r="G29" s="14"/>
      <c r="H29" s="14">
        <f>F29+G29</f>
        <v>19700000</v>
      </c>
    </row>
    <row r="30" spans="2:8" ht="117.75" customHeight="1">
      <c r="B30" s="13" t="s">
        <v>28</v>
      </c>
      <c r="C30" s="13" t="s">
        <v>72</v>
      </c>
      <c r="D30" s="14">
        <f>SUM(D31:D34)</f>
        <v>246781700</v>
      </c>
      <c r="E30" s="14">
        <f>SUM(E31:E34)</f>
        <v>0</v>
      </c>
      <c r="F30" s="14">
        <f t="shared" si="0"/>
        <v>246781700</v>
      </c>
      <c r="G30" s="14">
        <f>SUM(G31:G34)</f>
        <v>0</v>
      </c>
      <c r="H30" s="14">
        <f>SUM(H31:H34)</f>
        <v>246781700</v>
      </c>
    </row>
    <row r="31" spans="2:8" ht="116.25" customHeight="1">
      <c r="B31" s="15" t="s">
        <v>78</v>
      </c>
      <c r="C31" s="15" t="s">
        <v>29</v>
      </c>
      <c r="D31" s="16">
        <v>223005700</v>
      </c>
      <c r="E31" s="16"/>
      <c r="F31" s="16">
        <f t="shared" si="0"/>
        <v>223005700</v>
      </c>
      <c r="G31" s="16"/>
      <c r="H31" s="16">
        <f>SUM(G31+F31)</f>
        <v>223005700</v>
      </c>
    </row>
    <row r="32" spans="2:8" ht="116.25" customHeight="1">
      <c r="B32" s="15" t="s">
        <v>56</v>
      </c>
      <c r="C32" s="15" t="s">
        <v>73</v>
      </c>
      <c r="D32" s="16">
        <v>13900000</v>
      </c>
      <c r="E32" s="16"/>
      <c r="F32" s="16">
        <f t="shared" si="0"/>
        <v>13900000</v>
      </c>
      <c r="G32" s="16"/>
      <c r="H32" s="16">
        <f>SUM(G32+F32)</f>
        <v>13900000</v>
      </c>
    </row>
    <row r="33" spans="2:10" ht="149.25" customHeight="1">
      <c r="B33" s="15" t="s">
        <v>89</v>
      </c>
      <c r="C33" s="15" t="s">
        <v>88</v>
      </c>
      <c r="D33" s="16">
        <v>2526000</v>
      </c>
      <c r="E33" s="16"/>
      <c r="F33" s="16">
        <f t="shared" si="0"/>
        <v>2526000</v>
      </c>
      <c r="G33" s="16"/>
      <c r="H33" s="16">
        <f>SUM(G33+F33)</f>
        <v>2526000</v>
      </c>
    </row>
    <row r="34" spans="2:10" ht="115.5" customHeight="1">
      <c r="B34" s="15" t="s">
        <v>55</v>
      </c>
      <c r="C34" s="15" t="s">
        <v>74</v>
      </c>
      <c r="D34" s="16">
        <v>7350000</v>
      </c>
      <c r="E34" s="16"/>
      <c r="F34" s="16">
        <f t="shared" si="0"/>
        <v>7350000</v>
      </c>
      <c r="G34" s="16"/>
      <c r="H34" s="16">
        <f>SUM(G34+F34)</f>
        <v>7350000</v>
      </c>
    </row>
    <row r="35" spans="2:10" ht="31.5">
      <c r="B35" s="13" t="s">
        <v>30</v>
      </c>
      <c r="C35" s="13" t="s">
        <v>31</v>
      </c>
      <c r="D35" s="14">
        <f>D36</f>
        <v>8325000</v>
      </c>
      <c r="E35" s="14">
        <f>E36</f>
        <v>0</v>
      </c>
      <c r="F35" s="14">
        <f t="shared" si="0"/>
        <v>8325000</v>
      </c>
      <c r="G35" s="14">
        <f>G36</f>
        <v>0</v>
      </c>
      <c r="H35" s="14">
        <f>H36</f>
        <v>8325000</v>
      </c>
    </row>
    <row r="36" spans="2:10" ht="80.25" customHeight="1">
      <c r="B36" s="15" t="s">
        <v>54</v>
      </c>
      <c r="C36" s="15" t="s">
        <v>32</v>
      </c>
      <c r="D36" s="16">
        <v>8325000</v>
      </c>
      <c r="E36" s="16"/>
      <c r="F36" s="16">
        <f t="shared" si="0"/>
        <v>8325000</v>
      </c>
      <c r="G36" s="16"/>
      <c r="H36" s="16">
        <f>SUM(G36+F36)</f>
        <v>8325000</v>
      </c>
    </row>
    <row r="37" spans="2:10" ht="36" customHeight="1">
      <c r="B37" s="11" t="s">
        <v>33</v>
      </c>
      <c r="C37" s="11" t="s">
        <v>34</v>
      </c>
      <c r="D37" s="12">
        <f>SUM(D38:D40)</f>
        <v>73382800</v>
      </c>
      <c r="E37" s="12">
        <f>SUM(E38:E40)</f>
        <v>0</v>
      </c>
      <c r="F37" s="12">
        <f t="shared" si="0"/>
        <v>73382800</v>
      </c>
      <c r="G37" s="12">
        <f>SUM(G38:G40)</f>
        <v>0</v>
      </c>
      <c r="H37" s="12">
        <f>SUM(H38:H40)</f>
        <v>73382800</v>
      </c>
    </row>
    <row r="38" spans="2:10" ht="31.5">
      <c r="B38" s="13" t="s">
        <v>53</v>
      </c>
      <c r="C38" s="13" t="s">
        <v>35</v>
      </c>
      <c r="D38" s="14">
        <v>58982800</v>
      </c>
      <c r="E38" s="14"/>
      <c r="F38" s="14">
        <f t="shared" si="0"/>
        <v>58982800</v>
      </c>
      <c r="G38" s="14"/>
      <c r="H38" s="14">
        <f>SUM(F38,G38)</f>
        <v>58982800</v>
      </c>
    </row>
    <row r="39" spans="2:10">
      <c r="B39" s="13" t="s">
        <v>84</v>
      </c>
      <c r="C39" s="13" t="s">
        <v>36</v>
      </c>
      <c r="D39" s="14">
        <v>400000</v>
      </c>
      <c r="E39" s="14"/>
      <c r="F39" s="14">
        <f t="shared" si="0"/>
        <v>400000</v>
      </c>
      <c r="G39" s="14"/>
      <c r="H39" s="14">
        <f>SUM(F39,G39)</f>
        <v>400000</v>
      </c>
    </row>
    <row r="40" spans="2:10">
      <c r="B40" s="13" t="s">
        <v>52</v>
      </c>
      <c r="C40" s="13" t="s">
        <v>37</v>
      </c>
      <c r="D40" s="14">
        <v>14000000</v>
      </c>
      <c r="E40" s="14"/>
      <c r="F40" s="14">
        <f t="shared" si="0"/>
        <v>14000000</v>
      </c>
      <c r="G40" s="14"/>
      <c r="H40" s="14">
        <f>SUM(F40,G40)</f>
        <v>14000000</v>
      </c>
    </row>
    <row r="41" spans="2:10" ht="35.25" customHeight="1">
      <c r="B41" s="11" t="s">
        <v>38</v>
      </c>
      <c r="C41" s="11" t="s">
        <v>79</v>
      </c>
      <c r="D41" s="12">
        <f>SUM(D42:D43)</f>
        <v>35000000</v>
      </c>
      <c r="E41" s="12">
        <f>SUM(E42:E43)</f>
        <v>0</v>
      </c>
      <c r="F41" s="12">
        <f t="shared" si="0"/>
        <v>35000000</v>
      </c>
      <c r="G41" s="12">
        <f>SUM(G42:G43)</f>
        <v>7300000</v>
      </c>
      <c r="H41" s="12">
        <f>SUM(H42:H43)</f>
        <v>42300000</v>
      </c>
    </row>
    <row r="42" spans="2:10" ht="49.5" customHeight="1">
      <c r="B42" s="17" t="s">
        <v>80</v>
      </c>
      <c r="C42" s="18" t="s">
        <v>81</v>
      </c>
      <c r="D42" s="14">
        <v>18200000</v>
      </c>
      <c r="E42" s="14"/>
      <c r="F42" s="14">
        <f t="shared" si="0"/>
        <v>18200000</v>
      </c>
      <c r="G42" s="14">
        <v>7300000</v>
      </c>
      <c r="H42" s="14">
        <f>SUM(F42,G42)</f>
        <v>25500000</v>
      </c>
      <c r="J42" s="6"/>
    </row>
    <row r="43" spans="2:10" ht="31.5">
      <c r="B43" s="17" t="s">
        <v>90</v>
      </c>
      <c r="C43" s="26" t="s">
        <v>87</v>
      </c>
      <c r="D43" s="14">
        <v>16800000</v>
      </c>
      <c r="E43" s="14"/>
      <c r="F43" s="14">
        <f t="shared" si="0"/>
        <v>16800000</v>
      </c>
      <c r="G43" s="14"/>
      <c r="H43" s="14">
        <f>SUM(F43,G43)</f>
        <v>16800000</v>
      </c>
      <c r="J43" s="6"/>
    </row>
    <row r="44" spans="2:10" ht="31.5">
      <c r="B44" s="11" t="s">
        <v>39</v>
      </c>
      <c r="C44" s="11" t="s">
        <v>40</v>
      </c>
      <c r="D44" s="12">
        <f>SUM(D45,D46)</f>
        <v>87774800</v>
      </c>
      <c r="E44" s="12">
        <f>SUM(E45,E46)</f>
        <v>0</v>
      </c>
      <c r="F44" s="12">
        <f t="shared" si="0"/>
        <v>87774800</v>
      </c>
      <c r="G44" s="12">
        <f>SUM(G45,G46)</f>
        <v>0</v>
      </c>
      <c r="H44" s="12">
        <f>SUM(H45,H46)</f>
        <v>87774800</v>
      </c>
    </row>
    <row r="45" spans="2:10" ht="97.5" customHeight="1">
      <c r="B45" s="13" t="s">
        <v>41</v>
      </c>
      <c r="C45" s="13" t="s">
        <v>75</v>
      </c>
      <c r="D45" s="14">
        <v>42000000</v>
      </c>
      <c r="E45" s="14"/>
      <c r="F45" s="14">
        <f t="shared" si="0"/>
        <v>42000000</v>
      </c>
      <c r="G45" s="14"/>
      <c r="H45" s="14">
        <f>SUM(F45,G45)</f>
        <v>42000000</v>
      </c>
    </row>
    <row r="46" spans="2:10" ht="65.25" customHeight="1">
      <c r="B46" s="13" t="s">
        <v>42</v>
      </c>
      <c r="C46" s="13" t="s">
        <v>76</v>
      </c>
      <c r="D46" s="14">
        <f>SUM(D47,D48)</f>
        <v>45774800</v>
      </c>
      <c r="E46" s="14">
        <f>SUM(E47,E48)</f>
        <v>0</v>
      </c>
      <c r="F46" s="14">
        <f t="shared" si="0"/>
        <v>45774800</v>
      </c>
      <c r="G46" s="14">
        <f>SUM(G47,G48)</f>
        <v>0</v>
      </c>
      <c r="H46" s="14">
        <f>SUM(H47,H48)</f>
        <v>45774800</v>
      </c>
    </row>
    <row r="47" spans="2:10" ht="68.25" customHeight="1">
      <c r="B47" s="15" t="s">
        <v>70</v>
      </c>
      <c r="C47" s="15" t="s">
        <v>51</v>
      </c>
      <c r="D47" s="16">
        <v>31174600</v>
      </c>
      <c r="E47" s="16"/>
      <c r="F47" s="16">
        <f t="shared" si="0"/>
        <v>31174600</v>
      </c>
      <c r="G47" s="16"/>
      <c r="H47" s="16">
        <f>SUM(F47,G47)</f>
        <v>31174600</v>
      </c>
    </row>
    <row r="48" spans="2:10" ht="81.75" customHeight="1">
      <c r="B48" s="15" t="s">
        <v>71</v>
      </c>
      <c r="C48" s="15" t="s">
        <v>77</v>
      </c>
      <c r="D48" s="16">
        <v>14600200</v>
      </c>
      <c r="E48" s="16"/>
      <c r="F48" s="16">
        <f t="shared" si="0"/>
        <v>14600200</v>
      </c>
      <c r="G48" s="16"/>
      <c r="H48" s="16">
        <f>SUM(F48,G48)</f>
        <v>14600200</v>
      </c>
    </row>
    <row r="49" spans="1:8" ht="18.75" customHeight="1">
      <c r="B49" s="11" t="s">
        <v>43</v>
      </c>
      <c r="C49" s="11" t="s">
        <v>44</v>
      </c>
      <c r="D49" s="12">
        <f>SUM(D50:D51)</f>
        <v>130000000</v>
      </c>
      <c r="E49" s="12">
        <f>SUM(E50:E51)</f>
        <v>0</v>
      </c>
      <c r="F49" s="12">
        <f t="shared" si="0"/>
        <v>130000000</v>
      </c>
      <c r="G49" s="12">
        <f>SUM(G50:G51)</f>
        <v>0</v>
      </c>
      <c r="H49" s="12">
        <f>SUM(H50:H51)</f>
        <v>130000000</v>
      </c>
    </row>
    <row r="50" spans="1:8" ht="48.75" customHeight="1">
      <c r="B50" s="13" t="s">
        <v>91</v>
      </c>
      <c r="C50" s="13" t="s">
        <v>92</v>
      </c>
      <c r="D50" s="19">
        <v>120000000</v>
      </c>
      <c r="E50" s="19"/>
      <c r="F50" s="19">
        <f t="shared" si="0"/>
        <v>120000000</v>
      </c>
      <c r="G50" s="19"/>
      <c r="H50" s="14">
        <f>SUM(F50,G50)</f>
        <v>120000000</v>
      </c>
    </row>
    <row r="51" spans="1:8" ht="66" customHeight="1">
      <c r="B51" s="13" t="s">
        <v>45</v>
      </c>
      <c r="C51" s="13" t="s">
        <v>46</v>
      </c>
      <c r="D51" s="14">
        <v>10000000</v>
      </c>
      <c r="E51" s="14"/>
      <c r="F51" s="14">
        <f t="shared" si="0"/>
        <v>10000000</v>
      </c>
      <c r="G51" s="14"/>
      <c r="H51" s="14">
        <f>SUM(F51,G51)</f>
        <v>10000000</v>
      </c>
    </row>
    <row r="52" spans="1:8" ht="18" customHeight="1">
      <c r="B52" s="11" t="s">
        <v>47</v>
      </c>
      <c r="C52" s="11" t="s">
        <v>48</v>
      </c>
      <c r="D52" s="12">
        <f>D53</f>
        <v>3000000</v>
      </c>
      <c r="E52" s="12">
        <f>E53</f>
        <v>0</v>
      </c>
      <c r="F52" s="12">
        <f t="shared" si="0"/>
        <v>3000000</v>
      </c>
      <c r="G52" s="12">
        <f>G53</f>
        <v>0</v>
      </c>
      <c r="H52" s="12">
        <f>H53</f>
        <v>3000000</v>
      </c>
    </row>
    <row r="53" spans="1:8" ht="34.5" customHeight="1">
      <c r="B53" s="13" t="s">
        <v>49</v>
      </c>
      <c r="C53" s="13" t="s">
        <v>50</v>
      </c>
      <c r="D53" s="14">
        <v>3000000</v>
      </c>
      <c r="E53" s="14"/>
      <c r="F53" s="14">
        <f t="shared" si="0"/>
        <v>3000000</v>
      </c>
      <c r="G53" s="14"/>
      <c r="H53" s="14">
        <f>SUM(F53,G53)</f>
        <v>3000000</v>
      </c>
    </row>
    <row r="54" spans="1:8" ht="17.25" customHeight="1">
      <c r="A54" s="5"/>
      <c r="B54" s="11" t="s">
        <v>93</v>
      </c>
      <c r="C54" s="11" t="s">
        <v>94</v>
      </c>
      <c r="D54" s="20">
        <f>SUM(D55)</f>
        <v>3529874776</v>
      </c>
      <c r="E54" s="20">
        <f>SUM(E55)</f>
        <v>85037300</v>
      </c>
      <c r="F54" s="20">
        <f t="shared" si="0"/>
        <v>3614912076</v>
      </c>
      <c r="G54" s="20">
        <f>SUM(G55)</f>
        <v>-7618600</v>
      </c>
      <c r="H54" s="20">
        <f>SUM(H55)</f>
        <v>3607293476</v>
      </c>
    </row>
    <row r="55" spans="1:8" ht="35.25" customHeight="1">
      <c r="A55" s="5"/>
      <c r="B55" s="11" t="s">
        <v>95</v>
      </c>
      <c r="C55" s="11" t="s">
        <v>96</v>
      </c>
      <c r="D55" s="12">
        <f>SUM(D56,D59,D65,D87)</f>
        <v>3529874776</v>
      </c>
      <c r="E55" s="12">
        <f>SUM(E56,E59,E65,E87)</f>
        <v>85037300</v>
      </c>
      <c r="F55" s="12">
        <f>D55+E55</f>
        <v>3614912076</v>
      </c>
      <c r="G55" s="12">
        <f>SUM(G56,G59,G65,G87)</f>
        <v>-7618600</v>
      </c>
      <c r="H55" s="12">
        <f>SUM(H56,H59,H65,H87)</f>
        <v>3607293476</v>
      </c>
    </row>
    <row r="56" spans="1:8" ht="34.5" customHeight="1">
      <c r="A56" s="5"/>
      <c r="B56" s="11" t="s">
        <v>97</v>
      </c>
      <c r="C56" s="11" t="s">
        <v>98</v>
      </c>
      <c r="D56" s="20">
        <f>D57+D58</f>
        <v>1186799600</v>
      </c>
      <c r="E56" s="20">
        <f>E57+E58</f>
        <v>0</v>
      </c>
      <c r="F56" s="20">
        <f t="shared" si="0"/>
        <v>1186799600</v>
      </c>
      <c r="G56" s="20">
        <f>G57+G58</f>
        <v>0</v>
      </c>
      <c r="H56" s="20">
        <f>H57+H58</f>
        <v>1186799600</v>
      </c>
    </row>
    <row r="57" spans="1:8" ht="51" customHeight="1">
      <c r="A57" s="5"/>
      <c r="B57" s="15" t="s">
        <v>99</v>
      </c>
      <c r="C57" s="15" t="s">
        <v>100</v>
      </c>
      <c r="D57" s="14">
        <v>429248700</v>
      </c>
      <c r="E57" s="14"/>
      <c r="F57" s="14">
        <f t="shared" si="0"/>
        <v>429248700</v>
      </c>
      <c r="G57" s="14"/>
      <c r="H57" s="14">
        <f>SUM(G57+F57)</f>
        <v>429248700</v>
      </c>
    </row>
    <row r="58" spans="1:8" ht="50.25" customHeight="1">
      <c r="A58" s="5"/>
      <c r="B58" s="15" t="s">
        <v>101</v>
      </c>
      <c r="C58" s="15" t="s">
        <v>102</v>
      </c>
      <c r="D58" s="14">
        <f>629888900+127662000</f>
        <v>757550900</v>
      </c>
      <c r="E58" s="14"/>
      <c r="F58" s="14">
        <f t="shared" si="0"/>
        <v>757550900</v>
      </c>
      <c r="G58" s="14"/>
      <c r="H58" s="14">
        <f>SUM(G58+F58)</f>
        <v>757550900</v>
      </c>
    </row>
    <row r="59" spans="1:8" ht="49.5" customHeight="1">
      <c r="A59" s="5"/>
      <c r="B59" s="11" t="s">
        <v>103</v>
      </c>
      <c r="C59" s="11" t="s">
        <v>104</v>
      </c>
      <c r="D59" s="20">
        <f>SUM(D60:D63)</f>
        <v>67981200</v>
      </c>
      <c r="E59" s="20">
        <f>SUM(E60:E63)</f>
        <v>85037300</v>
      </c>
      <c r="F59" s="20">
        <f>D59+E59</f>
        <v>153018500</v>
      </c>
      <c r="G59" s="20">
        <f>SUM(G60:G64)</f>
        <v>-1453000</v>
      </c>
      <c r="H59" s="20">
        <f>SUM(H60:H64)</f>
        <v>151565500</v>
      </c>
    </row>
    <row r="60" spans="1:8" ht="35.25" customHeight="1">
      <c r="A60" s="5"/>
      <c r="B60" s="15" t="s">
        <v>105</v>
      </c>
      <c r="C60" s="15" t="s">
        <v>106</v>
      </c>
      <c r="D60" s="16">
        <v>39490400</v>
      </c>
      <c r="E60" s="16"/>
      <c r="F60" s="16">
        <f t="shared" si="0"/>
        <v>39490400</v>
      </c>
      <c r="G60" s="16"/>
      <c r="H60" s="16">
        <f>SUM(G60+F60)</f>
        <v>39490400</v>
      </c>
    </row>
    <row r="61" spans="1:8" ht="48.75" customHeight="1">
      <c r="A61" s="5"/>
      <c r="B61" s="15" t="s">
        <v>162</v>
      </c>
      <c r="C61" s="15" t="s">
        <v>163</v>
      </c>
      <c r="D61" s="16"/>
      <c r="E61" s="16">
        <v>76610000</v>
      </c>
      <c r="F61" s="16">
        <f t="shared" si="0"/>
        <v>76610000</v>
      </c>
      <c r="G61" s="16">
        <v>-1453000</v>
      </c>
      <c r="H61" s="16">
        <f>SUM(G61+F61)</f>
        <v>75157000</v>
      </c>
    </row>
    <row r="62" spans="1:8" ht="99" hidden="1" customHeight="1">
      <c r="A62" s="5"/>
      <c r="B62" s="15" t="s">
        <v>107</v>
      </c>
      <c r="C62" s="21" t="s">
        <v>108</v>
      </c>
      <c r="D62" s="16">
        <v>28490800</v>
      </c>
      <c r="E62" s="16"/>
      <c r="F62" s="16">
        <f t="shared" si="0"/>
        <v>28490800</v>
      </c>
      <c r="G62" s="16">
        <v>-28490800</v>
      </c>
      <c r="H62" s="16">
        <f>SUM(G62+F62)</f>
        <v>0</v>
      </c>
    </row>
    <row r="63" spans="1:8" ht="83.25" customHeight="1">
      <c r="A63" s="5"/>
      <c r="B63" s="15" t="s">
        <v>160</v>
      </c>
      <c r="C63" s="21" t="s">
        <v>161</v>
      </c>
      <c r="D63" s="16"/>
      <c r="E63" s="16">
        <v>8427300</v>
      </c>
      <c r="F63" s="16">
        <f>D63+E63</f>
        <v>8427300</v>
      </c>
      <c r="G63" s="16"/>
      <c r="H63" s="16">
        <f>SUM(G63+F63)</f>
        <v>8427300</v>
      </c>
    </row>
    <row r="64" spans="1:8" ht="97.5" customHeight="1">
      <c r="A64" s="5"/>
      <c r="B64" s="28" t="s">
        <v>167</v>
      </c>
      <c r="C64" s="29" t="s">
        <v>168</v>
      </c>
      <c r="D64" s="30"/>
      <c r="E64" s="30"/>
      <c r="F64" s="30"/>
      <c r="G64" s="30">
        <v>28490800</v>
      </c>
      <c r="H64" s="30">
        <f>SUM(G64+F64)</f>
        <v>28490800</v>
      </c>
    </row>
    <row r="65" spans="1:8" ht="35.25" customHeight="1">
      <c r="A65" s="5"/>
      <c r="B65" s="11" t="s">
        <v>109</v>
      </c>
      <c r="C65" s="11" t="s">
        <v>110</v>
      </c>
      <c r="D65" s="22">
        <f>SUM(D66:D86)</f>
        <v>2263874400</v>
      </c>
      <c r="E65" s="22">
        <f>SUM(E66:E86)</f>
        <v>0</v>
      </c>
      <c r="F65" s="22">
        <f t="shared" si="0"/>
        <v>2263874400</v>
      </c>
      <c r="G65" s="22">
        <f>SUM(G66:G86)</f>
        <v>-6165600</v>
      </c>
      <c r="H65" s="22">
        <f>SUM(H66:H86)</f>
        <v>2257708800</v>
      </c>
    </row>
    <row r="66" spans="1:8" ht="51" customHeight="1">
      <c r="A66" s="5"/>
      <c r="B66" s="15" t="s">
        <v>111</v>
      </c>
      <c r="C66" s="15" t="s">
        <v>112</v>
      </c>
      <c r="D66" s="16">
        <v>1116182400</v>
      </c>
      <c r="E66" s="16"/>
      <c r="F66" s="16">
        <f t="shared" si="0"/>
        <v>1116182400</v>
      </c>
      <c r="G66" s="27"/>
      <c r="H66" s="16">
        <f>SUM(G66+F66)</f>
        <v>1116182400</v>
      </c>
    </row>
    <row r="67" spans="1:8" ht="51.75" customHeight="1">
      <c r="A67" s="5"/>
      <c r="B67" s="15" t="s">
        <v>113</v>
      </c>
      <c r="C67" s="15" t="s">
        <v>114</v>
      </c>
      <c r="D67" s="16">
        <v>50456700</v>
      </c>
      <c r="E67" s="16"/>
      <c r="F67" s="16">
        <f t="shared" si="0"/>
        <v>50456700</v>
      </c>
      <c r="G67" s="27"/>
      <c r="H67" s="16">
        <f>SUM(G67+F67)</f>
        <v>50456700</v>
      </c>
    </row>
    <row r="68" spans="1:8" ht="82.5" customHeight="1">
      <c r="A68" s="5"/>
      <c r="B68" s="15" t="s">
        <v>115</v>
      </c>
      <c r="C68" s="15" t="s">
        <v>116</v>
      </c>
      <c r="D68" s="16">
        <v>87138900</v>
      </c>
      <c r="E68" s="16"/>
      <c r="F68" s="16">
        <f t="shared" si="0"/>
        <v>87138900</v>
      </c>
      <c r="G68" s="27"/>
      <c r="H68" s="16">
        <f t="shared" ref="H68:H78" si="1">SUM(G68+F68)</f>
        <v>87138900</v>
      </c>
    </row>
    <row r="69" spans="1:8" ht="50.25" customHeight="1">
      <c r="A69" s="5"/>
      <c r="B69" s="15" t="s">
        <v>117</v>
      </c>
      <c r="C69" s="15" t="s">
        <v>118</v>
      </c>
      <c r="D69" s="16">
        <v>190300</v>
      </c>
      <c r="E69" s="16"/>
      <c r="F69" s="16">
        <f t="shared" si="0"/>
        <v>190300</v>
      </c>
      <c r="G69" s="27"/>
      <c r="H69" s="16">
        <f t="shared" si="1"/>
        <v>190300</v>
      </c>
    </row>
    <row r="70" spans="1:8" ht="50.25" customHeight="1">
      <c r="A70" s="5"/>
      <c r="B70" s="15" t="s">
        <v>119</v>
      </c>
      <c r="C70" s="15" t="s">
        <v>120</v>
      </c>
      <c r="D70" s="16">
        <f>225600</f>
        <v>225600</v>
      </c>
      <c r="E70" s="16"/>
      <c r="F70" s="16">
        <f t="shared" si="0"/>
        <v>225600</v>
      </c>
      <c r="G70" s="27"/>
      <c r="H70" s="16">
        <f t="shared" si="1"/>
        <v>225600</v>
      </c>
    </row>
    <row r="71" spans="1:8" ht="228" customHeight="1">
      <c r="A71" s="5"/>
      <c r="B71" s="15" t="s">
        <v>121</v>
      </c>
      <c r="C71" s="15" t="s">
        <v>169</v>
      </c>
      <c r="D71" s="16">
        <v>206700</v>
      </c>
      <c r="E71" s="16"/>
      <c r="F71" s="16">
        <f t="shared" si="0"/>
        <v>206700</v>
      </c>
      <c r="G71" s="27"/>
      <c r="H71" s="16">
        <f>SUM(G71+F71)</f>
        <v>206700</v>
      </c>
    </row>
    <row r="72" spans="1:8" ht="132.75" customHeight="1">
      <c r="A72" s="5"/>
      <c r="B72" s="15" t="s">
        <v>122</v>
      </c>
      <c r="C72" s="15" t="s">
        <v>155</v>
      </c>
      <c r="D72" s="16">
        <v>158000</v>
      </c>
      <c r="E72" s="16"/>
      <c r="F72" s="16">
        <f t="shared" si="0"/>
        <v>158000</v>
      </c>
      <c r="G72" s="27"/>
      <c r="H72" s="16">
        <f t="shared" si="1"/>
        <v>158000</v>
      </c>
    </row>
    <row r="73" spans="1:8" ht="162" customHeight="1">
      <c r="A73" s="5"/>
      <c r="B73" s="15" t="s">
        <v>123</v>
      </c>
      <c r="C73" s="15" t="s">
        <v>170</v>
      </c>
      <c r="D73" s="16">
        <v>1457700</v>
      </c>
      <c r="E73" s="16"/>
      <c r="F73" s="16">
        <f t="shared" si="0"/>
        <v>1457700</v>
      </c>
      <c r="G73" s="27"/>
      <c r="H73" s="16">
        <f>SUM(G73+F73)</f>
        <v>1457700</v>
      </c>
    </row>
    <row r="74" spans="1:8" ht="64.5" customHeight="1">
      <c r="A74" s="5"/>
      <c r="B74" s="15" t="s">
        <v>124</v>
      </c>
      <c r="C74" s="15" t="s">
        <v>125</v>
      </c>
      <c r="D74" s="16">
        <v>13491600</v>
      </c>
      <c r="E74" s="16"/>
      <c r="F74" s="16">
        <f t="shared" si="0"/>
        <v>13491600</v>
      </c>
      <c r="G74" s="27"/>
      <c r="H74" s="16">
        <f t="shared" si="1"/>
        <v>13491600</v>
      </c>
    </row>
    <row r="75" spans="1:8" ht="52.5" customHeight="1">
      <c r="A75" s="5"/>
      <c r="B75" s="15" t="s">
        <v>126</v>
      </c>
      <c r="C75" s="15" t="s">
        <v>127</v>
      </c>
      <c r="D75" s="16">
        <v>160304500</v>
      </c>
      <c r="E75" s="16"/>
      <c r="F75" s="16">
        <f t="shared" si="0"/>
        <v>160304500</v>
      </c>
      <c r="G75" s="27"/>
      <c r="H75" s="16">
        <f>SUM(G75+F75)</f>
        <v>160304500</v>
      </c>
    </row>
    <row r="76" spans="1:8" ht="50.25" customHeight="1">
      <c r="A76" s="5"/>
      <c r="B76" s="15" t="s">
        <v>128</v>
      </c>
      <c r="C76" s="15" t="s">
        <v>129</v>
      </c>
      <c r="D76" s="16">
        <v>8054200</v>
      </c>
      <c r="E76" s="16"/>
      <c r="F76" s="16">
        <f t="shared" si="0"/>
        <v>8054200</v>
      </c>
      <c r="G76" s="27"/>
      <c r="H76" s="16">
        <f t="shared" si="1"/>
        <v>8054200</v>
      </c>
    </row>
    <row r="77" spans="1:8" ht="64.5" customHeight="1">
      <c r="A77" s="5"/>
      <c r="B77" s="15" t="s">
        <v>130</v>
      </c>
      <c r="C77" s="15" t="s">
        <v>131</v>
      </c>
      <c r="D77" s="16">
        <v>6262900</v>
      </c>
      <c r="E77" s="16"/>
      <c r="F77" s="16">
        <f t="shared" si="0"/>
        <v>6262900</v>
      </c>
      <c r="G77" s="27"/>
      <c r="H77" s="16">
        <f t="shared" si="1"/>
        <v>6262900</v>
      </c>
    </row>
    <row r="78" spans="1:8" ht="114" customHeight="1">
      <c r="A78" s="5"/>
      <c r="B78" s="15" t="s">
        <v>132</v>
      </c>
      <c r="C78" s="15" t="s">
        <v>156</v>
      </c>
      <c r="D78" s="16">
        <v>518094900</v>
      </c>
      <c r="E78" s="16"/>
      <c r="F78" s="16">
        <f t="shared" ref="F78:F91" si="2">D78+E78</f>
        <v>518094900</v>
      </c>
      <c r="G78" s="27"/>
      <c r="H78" s="16">
        <f t="shared" si="1"/>
        <v>518094900</v>
      </c>
    </row>
    <row r="79" spans="1:8" ht="84" customHeight="1">
      <c r="A79" s="5"/>
      <c r="B79" s="15" t="s">
        <v>133</v>
      </c>
      <c r="C79" s="15" t="s">
        <v>134</v>
      </c>
      <c r="D79" s="16">
        <v>156300</v>
      </c>
      <c r="E79" s="16"/>
      <c r="F79" s="16">
        <f t="shared" si="2"/>
        <v>156300</v>
      </c>
      <c r="G79" s="27"/>
      <c r="H79" s="16">
        <f t="shared" ref="H79:H86" si="3">SUM(G79+F79)</f>
        <v>156300</v>
      </c>
    </row>
    <row r="80" spans="1:8" ht="114.75" customHeight="1">
      <c r="A80" s="5"/>
      <c r="B80" s="15" t="s">
        <v>135</v>
      </c>
      <c r="C80" s="15" t="s">
        <v>154</v>
      </c>
      <c r="D80" s="16">
        <v>4318300</v>
      </c>
      <c r="E80" s="16"/>
      <c r="F80" s="16">
        <f t="shared" si="2"/>
        <v>4318300</v>
      </c>
      <c r="G80" s="27"/>
      <c r="H80" s="16">
        <f t="shared" si="3"/>
        <v>4318300</v>
      </c>
    </row>
    <row r="81" spans="1:8" ht="115.5" customHeight="1">
      <c r="A81" s="5"/>
      <c r="B81" s="15" t="s">
        <v>136</v>
      </c>
      <c r="C81" s="15" t="s">
        <v>137</v>
      </c>
      <c r="D81" s="16">
        <v>15560500</v>
      </c>
      <c r="E81" s="16"/>
      <c r="F81" s="16">
        <f t="shared" si="2"/>
        <v>15560500</v>
      </c>
      <c r="G81" s="27"/>
      <c r="H81" s="16">
        <f t="shared" si="3"/>
        <v>15560500</v>
      </c>
    </row>
    <row r="82" spans="1:8" ht="66" customHeight="1">
      <c r="A82" s="5"/>
      <c r="B82" s="15" t="s">
        <v>138</v>
      </c>
      <c r="C82" s="15" t="s">
        <v>157</v>
      </c>
      <c r="D82" s="16">
        <v>2038700</v>
      </c>
      <c r="E82" s="16"/>
      <c r="F82" s="16">
        <f t="shared" si="2"/>
        <v>2038700</v>
      </c>
      <c r="G82" s="27"/>
      <c r="H82" s="16">
        <f t="shared" si="3"/>
        <v>2038700</v>
      </c>
    </row>
    <row r="83" spans="1:8" ht="114" customHeight="1">
      <c r="A83" s="5"/>
      <c r="B83" s="15" t="s">
        <v>139</v>
      </c>
      <c r="C83" s="15" t="s">
        <v>140</v>
      </c>
      <c r="D83" s="16">
        <v>10221700</v>
      </c>
      <c r="E83" s="16"/>
      <c r="F83" s="16">
        <f t="shared" si="2"/>
        <v>10221700</v>
      </c>
      <c r="G83" s="27"/>
      <c r="H83" s="16">
        <f t="shared" si="3"/>
        <v>10221700</v>
      </c>
    </row>
    <row r="84" spans="1:8" ht="131.25" customHeight="1">
      <c r="A84" s="5"/>
      <c r="B84" s="15" t="s">
        <v>141</v>
      </c>
      <c r="C84" s="15" t="s">
        <v>158</v>
      </c>
      <c r="D84" s="16">
        <v>236109600</v>
      </c>
      <c r="E84" s="16"/>
      <c r="F84" s="16">
        <f t="shared" si="2"/>
        <v>236109600</v>
      </c>
      <c r="G84" s="27">
        <v>-6165600</v>
      </c>
      <c r="H84" s="16">
        <f t="shared" si="3"/>
        <v>229944000</v>
      </c>
    </row>
    <row r="85" spans="1:8" ht="114.75" customHeight="1">
      <c r="A85" s="5"/>
      <c r="B85" s="15" t="s">
        <v>142</v>
      </c>
      <c r="C85" s="15" t="s">
        <v>171</v>
      </c>
      <c r="D85" s="16">
        <v>28734700</v>
      </c>
      <c r="E85" s="16"/>
      <c r="F85" s="16">
        <f t="shared" si="2"/>
        <v>28734700</v>
      </c>
      <c r="G85" s="27"/>
      <c r="H85" s="16">
        <f t="shared" si="3"/>
        <v>28734700</v>
      </c>
    </row>
    <row r="86" spans="1:8" ht="81" customHeight="1">
      <c r="A86" s="5"/>
      <c r="B86" s="15" t="s">
        <v>143</v>
      </c>
      <c r="C86" s="15" t="s">
        <v>144</v>
      </c>
      <c r="D86" s="14">
        <v>4510200</v>
      </c>
      <c r="E86" s="14"/>
      <c r="F86" s="27">
        <f t="shared" si="2"/>
        <v>4510200</v>
      </c>
      <c r="G86" s="27"/>
      <c r="H86" s="27">
        <f t="shared" si="3"/>
        <v>4510200</v>
      </c>
    </row>
    <row r="87" spans="1:8" ht="18" customHeight="1">
      <c r="A87" s="5"/>
      <c r="B87" s="23" t="s">
        <v>145</v>
      </c>
      <c r="C87" s="23" t="s">
        <v>146</v>
      </c>
      <c r="D87" s="20">
        <f>SUM(D88:D90)</f>
        <v>11219576</v>
      </c>
      <c r="E87" s="20">
        <f>SUM(E88:E90)</f>
        <v>0</v>
      </c>
      <c r="F87" s="20">
        <f t="shared" si="2"/>
        <v>11219576</v>
      </c>
      <c r="G87" s="20">
        <f>SUM(G88:G90)</f>
        <v>0</v>
      </c>
      <c r="H87" s="20">
        <f>SUM(H88:H90)</f>
        <v>11219576</v>
      </c>
    </row>
    <row r="88" spans="1:8" ht="66.75" customHeight="1">
      <c r="A88" s="5"/>
      <c r="B88" s="15" t="s">
        <v>147</v>
      </c>
      <c r="C88" s="15" t="s">
        <v>148</v>
      </c>
      <c r="D88" s="16">
        <v>6450400</v>
      </c>
      <c r="E88" s="16"/>
      <c r="F88" s="16">
        <f t="shared" si="2"/>
        <v>6450400</v>
      </c>
      <c r="G88" s="16"/>
      <c r="H88" s="16">
        <f>SUM(G88+F88)</f>
        <v>6450400</v>
      </c>
    </row>
    <row r="89" spans="1:8" ht="66.75" customHeight="1">
      <c r="A89" s="5"/>
      <c r="B89" s="15" t="s">
        <v>149</v>
      </c>
      <c r="C89" s="15" t="s">
        <v>150</v>
      </c>
      <c r="D89" s="16">
        <v>1656176</v>
      </c>
      <c r="E89" s="16"/>
      <c r="F89" s="16">
        <f t="shared" si="2"/>
        <v>1656176</v>
      </c>
      <c r="G89" s="16"/>
      <c r="H89" s="16">
        <f>SUM(G89+F89)</f>
        <v>1656176</v>
      </c>
    </row>
    <row r="90" spans="1:8" ht="84.75" customHeight="1">
      <c r="A90" s="5"/>
      <c r="B90" s="24" t="s">
        <v>151</v>
      </c>
      <c r="C90" s="15" t="s">
        <v>152</v>
      </c>
      <c r="D90" s="16">
        <v>3113000</v>
      </c>
      <c r="E90" s="16"/>
      <c r="F90" s="16">
        <f t="shared" si="2"/>
        <v>3113000</v>
      </c>
      <c r="G90" s="16"/>
      <c r="H90" s="16">
        <f>SUM(G90+F90)</f>
        <v>3113000</v>
      </c>
    </row>
    <row r="91" spans="1:8" ht="19.5" customHeight="1">
      <c r="A91" s="5"/>
      <c r="B91" s="31" t="s">
        <v>153</v>
      </c>
      <c r="C91" s="32"/>
      <c r="D91" s="20">
        <f>SUM(D10,D54)</f>
        <v>45163618576</v>
      </c>
      <c r="E91" s="20">
        <f>SUM(E10,E54)</f>
        <v>700037300</v>
      </c>
      <c r="F91" s="20">
        <f t="shared" si="2"/>
        <v>45863655876</v>
      </c>
      <c r="G91" s="20">
        <f>SUM(G10,G54)</f>
        <v>-318600</v>
      </c>
      <c r="H91" s="20">
        <f>SUM(H10,H54)</f>
        <v>45863337276</v>
      </c>
    </row>
  </sheetData>
  <mergeCells count="6">
    <mergeCell ref="B91:C91"/>
    <mergeCell ref="B1:H1"/>
    <mergeCell ref="B2:H2"/>
    <mergeCell ref="B3:H3"/>
    <mergeCell ref="B5:H5"/>
    <mergeCell ref="B6:H6"/>
  </mergeCells>
  <phoneticPr fontId="0" type="noConversion"/>
  <printOptions horizontalCentered="1"/>
  <pageMargins left="0.43307086614173229" right="0.19685039370078741" top="0.47244094488188981" bottom="0.35433070866141736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2013-03-01T10:48:39Z</cp:lastPrinted>
  <dcterms:created xsi:type="dcterms:W3CDTF">2010-10-13T08:18:32Z</dcterms:created>
  <dcterms:modified xsi:type="dcterms:W3CDTF">2013-03-06T10:44:18Z</dcterms:modified>
</cp:coreProperties>
</file>