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795" yWindow="555" windowWidth="12525" windowHeight="12705"/>
  </bookViews>
  <sheets>
    <sheet name="Приложение №4 Табл.№1" sheetId="2" r:id="rId1"/>
  </sheets>
  <definedNames>
    <definedName name="_xlnm.Print_Titles" localSheetId="0">'Приложение №4 Табл.№1'!$12:$12</definedName>
    <definedName name="_xlnm.Print_Area" localSheetId="0">'Приложение №4 Табл.№1'!$A$1:$M$346</definedName>
  </definedNames>
  <calcPr calcId="145621"/>
</workbook>
</file>

<file path=xl/calcChain.xml><?xml version="1.0" encoding="utf-8"?>
<calcChain xmlns="http://schemas.openxmlformats.org/spreadsheetml/2006/main">
  <c r="K205" i="2" l="1"/>
  <c r="K209" i="2"/>
  <c r="L212" i="2"/>
  <c r="K323" i="2" l="1"/>
  <c r="K186" i="2"/>
  <c r="K179" i="2" l="1"/>
  <c r="L319" i="2" l="1"/>
  <c r="K154" i="2" l="1"/>
  <c r="L154" i="2" s="1"/>
  <c r="L155" i="2"/>
  <c r="L156" i="2"/>
  <c r="K153" i="2" l="1"/>
  <c r="L153" i="2" s="1"/>
  <c r="K152" i="2"/>
  <c r="L152" i="2" s="1"/>
  <c r="L223" i="2"/>
  <c r="L222" i="2"/>
  <c r="L186" i="2"/>
  <c r="L185" i="2" s="1"/>
  <c r="K185" i="2"/>
  <c r="J185" i="2"/>
  <c r="K184" i="2"/>
  <c r="K183" i="2" s="1"/>
  <c r="K79" i="2"/>
  <c r="L84" i="2"/>
  <c r="K83" i="2"/>
  <c r="L83" i="2" s="1"/>
  <c r="K178" i="2" l="1"/>
  <c r="K177" i="2" s="1"/>
  <c r="K334" i="2"/>
  <c r="K330" i="2"/>
  <c r="K318" i="2"/>
  <c r="L318" i="2" s="1"/>
  <c r="K313" i="2"/>
  <c r="K252" i="2"/>
  <c r="K251" i="2" s="1"/>
  <c r="K250" i="2" s="1"/>
  <c r="K218" i="2" l="1"/>
  <c r="K217" i="2" s="1"/>
  <c r="K204" i="2" s="1"/>
  <c r="L219" i="2"/>
  <c r="K202" i="2"/>
  <c r="L202" i="2" s="1"/>
  <c r="L203" i="2"/>
  <c r="K58" i="2"/>
  <c r="K54" i="2" s="1"/>
  <c r="K38" i="2" s="1"/>
  <c r="K15" i="2"/>
  <c r="K14" i="2" s="1"/>
  <c r="K13" i="2" s="1"/>
  <c r="L218" i="2" l="1"/>
  <c r="K201" i="2"/>
  <c r="K322" i="2"/>
  <c r="L201" i="2" l="1"/>
  <c r="K200" i="2"/>
  <c r="L200" i="2" s="1"/>
  <c r="K312" i="2"/>
  <c r="L345" i="2"/>
  <c r="L344" i="2"/>
  <c r="L343" i="2"/>
  <c r="L342" i="2"/>
  <c r="L341" i="2"/>
  <c r="L340" i="2"/>
  <c r="L339" i="2"/>
  <c r="L338" i="2"/>
  <c r="L337" i="2"/>
  <c r="L335" i="2"/>
  <c r="L333" i="2"/>
  <c r="L332" i="2"/>
  <c r="L331" i="2"/>
  <c r="L330" i="2"/>
  <c r="L329" i="2"/>
  <c r="L328" i="2"/>
  <c r="L327" i="2"/>
  <c r="L326" i="2"/>
  <c r="L325" i="2"/>
  <c r="L324" i="2"/>
  <c r="L323" i="2"/>
  <c r="L322" i="2"/>
  <c r="L321" i="2"/>
  <c r="L320" i="2"/>
  <c r="L317" i="2"/>
  <c r="L316" i="2"/>
  <c r="L315" i="2"/>
  <c r="L314" i="2"/>
  <c r="L313" i="2"/>
  <c r="L311" i="2"/>
  <c r="L310" i="2"/>
  <c r="L309" i="2"/>
  <c r="L308" i="2"/>
  <c r="L307" i="2"/>
  <c r="L306" i="2"/>
  <c r="L305" i="2"/>
  <c r="L304" i="2"/>
  <c r="L301" i="2"/>
  <c r="L300" i="2"/>
  <c r="L299" i="2"/>
  <c r="L298" i="2"/>
  <c r="L297" i="2"/>
  <c r="L296" i="2"/>
  <c r="L295" i="2"/>
  <c r="L294" i="2"/>
  <c r="L293" i="2"/>
  <c r="L292" i="2"/>
  <c r="L291" i="2"/>
  <c r="L290" i="2"/>
  <c r="L289" i="2"/>
  <c r="L288" i="2"/>
  <c r="L287" i="2"/>
  <c r="L285" i="2"/>
  <c r="L284" i="2"/>
  <c r="L283" i="2"/>
  <c r="L282" i="2"/>
  <c r="L281" i="2"/>
  <c r="L280" i="2"/>
  <c r="L279" i="2"/>
  <c r="L278" i="2"/>
  <c r="L277" i="2"/>
  <c r="L276" i="2"/>
  <c r="L275" i="2"/>
  <c r="L274" i="2"/>
  <c r="L273" i="2"/>
  <c r="L272" i="2"/>
  <c r="L271" i="2"/>
  <c r="L270" i="2"/>
  <c r="L269" i="2"/>
  <c r="L268" i="2"/>
  <c r="L267" i="2"/>
  <c r="L266" i="2"/>
  <c r="L265" i="2"/>
  <c r="L264" i="2"/>
  <c r="L263" i="2"/>
  <c r="L262" i="2"/>
  <c r="L261" i="2"/>
  <c r="L260" i="2"/>
  <c r="L257" i="2"/>
  <c r="L256" i="2"/>
  <c r="L255" i="2"/>
  <c r="L253" i="2"/>
  <c r="L252" i="2"/>
  <c r="L251" i="2"/>
  <c r="L250" i="2"/>
  <c r="L249" i="2"/>
  <c r="L248" i="2"/>
  <c r="L247" i="2"/>
  <c r="L246" i="2"/>
  <c r="L245" i="2"/>
  <c r="L244" i="2"/>
  <c r="L241" i="2"/>
  <c r="L240" i="2"/>
  <c r="L236" i="2"/>
  <c r="L235" i="2"/>
  <c r="L234" i="2"/>
  <c r="L233" i="2"/>
  <c r="L232" i="2"/>
  <c r="L231" i="2"/>
  <c r="L230" i="2"/>
  <c r="L229" i="2"/>
  <c r="L228" i="2"/>
  <c r="L227" i="2"/>
  <c r="L226" i="2"/>
  <c r="L225" i="2"/>
  <c r="L224" i="2"/>
  <c r="L221" i="2"/>
  <c r="L220" i="2"/>
  <c r="L217" i="2"/>
  <c r="L216" i="2"/>
  <c r="L215" i="2"/>
  <c r="L214" i="2"/>
  <c r="L213" i="2"/>
  <c r="L211" i="2"/>
  <c r="L210" i="2"/>
  <c r="L209" i="2"/>
  <c r="L208" i="2"/>
  <c r="L207" i="2"/>
  <c r="L206" i="2"/>
  <c r="L205" i="2"/>
  <c r="L204" i="2"/>
  <c r="L199" i="2"/>
  <c r="L198" i="2"/>
  <c r="L197" i="2"/>
  <c r="L196" i="2"/>
  <c r="L195" i="2"/>
  <c r="L194" i="2"/>
  <c r="L193" i="2"/>
  <c r="L192" i="2"/>
  <c r="L191" i="2"/>
  <c r="L190" i="2"/>
  <c r="L189" i="2"/>
  <c r="L188" i="2"/>
  <c r="L187"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8" i="2"/>
  <c r="L117" i="2"/>
  <c r="L116" i="2"/>
  <c r="L115" i="2"/>
  <c r="L114" i="2"/>
  <c r="L113" i="2"/>
  <c r="L112" i="2"/>
  <c r="L110" i="2"/>
  <c r="L109" i="2"/>
  <c r="L108" i="2"/>
  <c r="L107" i="2"/>
  <c r="L106" i="2"/>
  <c r="L105" i="2"/>
  <c r="L104" i="2"/>
  <c r="L103" i="2"/>
  <c r="L102" i="2"/>
  <c r="L101" i="2"/>
  <c r="L100" i="2"/>
  <c r="L99" i="2"/>
  <c r="L98" i="2"/>
  <c r="L97" i="2"/>
  <c r="L96" i="2"/>
  <c r="L95" i="2"/>
  <c r="L94" i="2"/>
  <c r="L93" i="2"/>
  <c r="L92" i="2"/>
  <c r="L91" i="2"/>
  <c r="L90" i="2"/>
  <c r="L89" i="2"/>
  <c r="L88" i="2"/>
  <c r="L87" i="2"/>
  <c r="L86" i="2"/>
  <c r="L85" i="2"/>
  <c r="L82" i="2"/>
  <c r="L81" i="2"/>
  <c r="L78" i="2"/>
  <c r="L77" i="2"/>
  <c r="L76" i="2"/>
  <c r="L75" i="2"/>
  <c r="L74" i="2"/>
  <c r="L73" i="2"/>
  <c r="L72" i="2"/>
  <c r="L71" i="2"/>
  <c r="L70"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30" i="2"/>
  <c r="L29" i="2"/>
  <c r="L28" i="2"/>
  <c r="L27" i="2"/>
  <c r="L26" i="2"/>
  <c r="L25" i="2"/>
  <c r="L24" i="2"/>
  <c r="L23" i="2"/>
  <c r="L22" i="2"/>
  <c r="L21" i="2"/>
  <c r="L20" i="2"/>
  <c r="L19" i="2"/>
  <c r="L18" i="2"/>
  <c r="L17" i="2"/>
  <c r="L16" i="2"/>
  <c r="L15" i="2"/>
  <c r="L14" i="2"/>
  <c r="L13" i="2"/>
  <c r="K346" i="2" l="1"/>
  <c r="L346" i="2" s="1"/>
  <c r="J312" i="2"/>
  <c r="L312" i="2" s="1"/>
  <c r="J334" i="2"/>
  <c r="L334" i="2" s="1"/>
  <c r="J336" i="2"/>
  <c r="L336" i="2" s="1"/>
  <c r="J254" i="2"/>
  <c r="L254" i="2" s="1"/>
  <c r="J259" i="2"/>
  <c r="J258" i="2" l="1"/>
  <c r="L258" i="2" s="1"/>
  <c r="L259" i="2"/>
</calcChain>
</file>

<file path=xl/sharedStrings.xml><?xml version="1.0" encoding="utf-8"?>
<sst xmlns="http://schemas.openxmlformats.org/spreadsheetml/2006/main" count="1035" uniqueCount="555">
  <si>
    <t/>
  </si>
  <si>
    <t>Иные бюджетные ассигнования</t>
  </si>
  <si>
    <t>50.0.9006</t>
  </si>
  <si>
    <t>Расходы на исполнение судебных решений по отрасли здравоохранение</t>
  </si>
  <si>
    <t>5009006</t>
  </si>
  <si>
    <t>Закупка товаров, работ и услуг для государственных (муниципальных) нужд</t>
  </si>
  <si>
    <t>50.0.9003</t>
  </si>
  <si>
    <t>Погашение кредиторской задолженности по отрасли здравоохранение</t>
  </si>
  <si>
    <t>5009003</t>
  </si>
  <si>
    <t>Социальное обеспечение и иные выплаты населению</t>
  </si>
  <si>
    <t>50.0.8027</t>
  </si>
  <si>
    <t>Погашение кредиторской задолженности по приобретению путевок на санаторно-курортное лечение работников бюджетной сферы</t>
  </si>
  <si>
    <t>5008027</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</si>
  <si>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</si>
  <si>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50.0.8024</t>
  </si>
  <si>
    <t>Выполнение других обязательств государства</t>
  </si>
  <si>
    <t>5008024</t>
  </si>
  <si>
    <t>Предоставление субсидий бюджетным, автономным учреждениям и иным некоммерческим организациям</t>
  </si>
  <si>
    <t>50.0.8016</t>
  </si>
  <si>
    <t>Обеспечение деятельности подведомственных учреждений</t>
  </si>
  <si>
    <t>5008016</t>
  </si>
  <si>
    <t>50.0.8014</t>
  </si>
  <si>
    <t>Обеспечение деятельности Общественной палаты Ярославской области</t>
  </si>
  <si>
    <t>5008014</t>
  </si>
  <si>
    <t>50.0.8013</t>
  </si>
  <si>
    <t>Обеспечение деятельности уполномоченных</t>
  </si>
  <si>
    <t>5008013</t>
  </si>
  <si>
    <t>50.0.8012</t>
  </si>
  <si>
    <t>Резервные фонды исполнительных органов государственной власти субъектов Российской Федерации</t>
  </si>
  <si>
    <t>5008012</t>
  </si>
  <si>
    <t>50.0.8006</t>
  </si>
  <si>
    <t>Члены избирательной комиссии субъекта Российской Федерации</t>
  </si>
  <si>
    <t>5008006</t>
  </si>
  <si>
    <t>50.0.8003</t>
  </si>
  <si>
    <t>Центральный аппарат</t>
  </si>
  <si>
    <t>5008003</t>
  </si>
  <si>
    <t>50.0.0000</t>
  </si>
  <si>
    <t>Непрограммные расходы</t>
  </si>
  <si>
    <t>5000000</t>
  </si>
  <si>
    <t>38.4.7437</t>
  </si>
  <si>
    <t>Реализация мероприятий по организационному развитию</t>
  </si>
  <si>
    <t>3847437</t>
  </si>
  <si>
    <t>38.4.0000</t>
  </si>
  <si>
    <t>Мероприятия по организационному развитию</t>
  </si>
  <si>
    <t>3840000</t>
  </si>
  <si>
    <t>38.3.7436</t>
  </si>
  <si>
    <t>Реализация мероприятий по оказанию бесплатной юридической помощи</t>
  </si>
  <si>
    <t>3837436</t>
  </si>
  <si>
    <t>38.3.0000</t>
  </si>
  <si>
    <t>Организация оказания бесплатной юридической помощи</t>
  </si>
  <si>
    <t>3830000</t>
  </si>
  <si>
    <t>38.1.7225</t>
  </si>
  <si>
    <t>Реализация мероприятий по развитию государственной гражданской службы в Ярославской области</t>
  </si>
  <si>
    <t>3817225</t>
  </si>
  <si>
    <t>38.1.0000</t>
  </si>
  <si>
    <t>Областная целевая программа "Развитие государственной гражданской службы в Ярославской области"</t>
  </si>
  <si>
    <t>3810000</t>
  </si>
  <si>
    <t>38.0.0000</t>
  </si>
  <si>
    <t>Государственная программа "Развитие системы государственного управления на территории Ярославской области"</t>
  </si>
  <si>
    <t>3800000</t>
  </si>
  <si>
    <t>36.2.7312</t>
  </si>
  <si>
    <t>Расходы на обеспечение реализации в Ярославской области указов Президента Российской Федерации от 7 мая 2012 года и распоряжений Президента Российской Федерации</t>
  </si>
  <si>
    <t>3627312</t>
  </si>
  <si>
    <t>36.2.0000</t>
  </si>
  <si>
    <t>Обеспечение реализации в Ярославской области указов Президента Российской Федерации от 7 мая 2012 года и распоряжений Президента Российской Федерации</t>
  </si>
  <si>
    <t>3620000</t>
  </si>
  <si>
    <t>36.0.0000</t>
  </si>
  <si>
    <t>Государственная программа "Создание условий для эффективного управления региональными и муниципальными финансами в Ярославской области"</t>
  </si>
  <si>
    <t>3600000</t>
  </si>
  <si>
    <t>29.1.7292</t>
  </si>
  <si>
    <t>Мероприятия, направленные на поддержку подведомственных учреждений лесного хозяйства, за счет средств областного бюджета</t>
  </si>
  <si>
    <t>2917292</t>
  </si>
  <si>
    <t>29.1.0000</t>
  </si>
  <si>
    <t>Ведомственная целевая программа департамента лесного хозяйства Ярославской области</t>
  </si>
  <si>
    <t>2910000</t>
  </si>
  <si>
    <t>29.0.0000</t>
  </si>
  <si>
    <t>Государственная программа "Развитие лесного хозяйства в Ярославской области"</t>
  </si>
  <si>
    <t>2900000</t>
  </si>
  <si>
    <t>25.1.7279</t>
  </si>
  <si>
    <t>Мероприятия, направленные на предоставление грантов по итогам проведения областного соревнования в агропромышленном комплексе</t>
  </si>
  <si>
    <t>2517279</t>
  </si>
  <si>
    <t>25.1.7278</t>
  </si>
  <si>
    <t>Мероприятия, направленные на подведение итогов областного соревнования в агропромышленном комплексе, за счет средств областного бюджета</t>
  </si>
  <si>
    <t>2517278</t>
  </si>
  <si>
    <t>25.1.7276</t>
  </si>
  <si>
    <t>Мероприятия, направленные на государственную поддержку отраслей сельского хозяйства, за счет средств областного бюджета</t>
  </si>
  <si>
    <t>2517276</t>
  </si>
  <si>
    <t>25.1.5055</t>
  </si>
  <si>
    <t>Мероприятия, направленные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t>
  </si>
  <si>
    <t>2515055</t>
  </si>
  <si>
    <t>25.1.5049</t>
  </si>
  <si>
    <t>2515049</t>
  </si>
  <si>
    <t>25.1.5048</t>
  </si>
  <si>
    <t>Мероприятия, направленные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за счет средств федерального бюджета</t>
  </si>
  <si>
    <t>2515048</t>
  </si>
  <si>
    <t>25.1.5047</t>
  </si>
  <si>
    <t>2515047</t>
  </si>
  <si>
    <t>25.1.5040</t>
  </si>
  <si>
    <t>2515040</t>
  </si>
  <si>
    <t>25.1.5039</t>
  </si>
  <si>
    <t>2515039</t>
  </si>
  <si>
    <t>25.1.5038</t>
  </si>
  <si>
    <t>2515038</t>
  </si>
  <si>
    <t>25.1.0000</t>
  </si>
  <si>
    <t>Областная целевая программа "Развитие агропромышленного комплекса Ярославской области"</t>
  </si>
  <si>
    <t>2510000</t>
  </si>
  <si>
    <t>25.0.0000</t>
  </si>
  <si>
    <t>Государственная программа "Развитие сельского хозяйства в Ярославской области"</t>
  </si>
  <si>
    <t>2500000</t>
  </si>
  <si>
    <t>Межбюджетные трансферты</t>
  </si>
  <si>
    <t>24.2.7420</t>
  </si>
  <si>
    <t>2427420</t>
  </si>
  <si>
    <t>Капитальные вложения в объекты государственной (муниципальной) собственности</t>
  </si>
  <si>
    <t>24.2.7246</t>
  </si>
  <si>
    <t>Мероприятия в рамках реализации областной целевой программы "Развитие сети автомобильных дорог Ярославской области"</t>
  </si>
  <si>
    <t>2427246</t>
  </si>
  <si>
    <t>24.2.0000</t>
  </si>
  <si>
    <t>Областная целевая программа "Развитие сети автомобильных дорог Ярославской области"</t>
  </si>
  <si>
    <t>2420000</t>
  </si>
  <si>
    <t>24.1.7448</t>
  </si>
  <si>
    <t>Субсидия на капитальный ремонт путепровода через железнодорожные пути по ул. Добрынина в г. Ярославле</t>
  </si>
  <si>
    <t>2417448</t>
  </si>
  <si>
    <t>24.1.0000</t>
  </si>
  <si>
    <t>Ведомственная целевая программа "Сохранность региональных автомобильных дорог Ярославской области"</t>
  </si>
  <si>
    <t>2410000</t>
  </si>
  <si>
    <t>24.0.0000</t>
  </si>
  <si>
    <t>Государственная программа "Развитие дорожного хозяйства и транспорта в Ярославской области"</t>
  </si>
  <si>
    <t>2400000</t>
  </si>
  <si>
    <t>23.3.7236</t>
  </si>
  <si>
    <t>Мероприятия по обеспечению бесперебойного функционирования государственных информационных систем органов исполнительной власти Ярославской области</t>
  </si>
  <si>
    <t>2337236</t>
  </si>
  <si>
    <t>23.3.0000</t>
  </si>
  <si>
    <t>Ведомственная целевая программа департамента информатизации и связи Ярославской области</t>
  </si>
  <si>
    <t>2330000</t>
  </si>
  <si>
    <t>23.0.0000</t>
  </si>
  <si>
    <t>Государственная программа "Информационное общество в Ярославской области"</t>
  </si>
  <si>
    <t>2300000</t>
  </si>
  <si>
    <t>22.1.7314</t>
  </si>
  <si>
    <t>Реализация мероприятий региональной программы "Государственная поддержка  социально ориентированных некоммерческих организаций в Ярославской области"</t>
  </si>
  <si>
    <t>2217314</t>
  </si>
  <si>
    <t>22.1.0000</t>
  </si>
  <si>
    <t xml:space="preserve">Региональная программа "Государственная поддержка социально ориентированных некоммерческих организаций в Ярославской области" </t>
  </si>
  <si>
    <t>2210000</t>
  </si>
  <si>
    <t>22.0.0000</t>
  </si>
  <si>
    <t>Государственная программа "Развитие институтов гражданского общества в Ярославской области"</t>
  </si>
  <si>
    <t>2200000</t>
  </si>
  <si>
    <t>16.1.7219</t>
  </si>
  <si>
    <t>Реализация мероприятий областной целевой программы "Развитие промышленности Ярославской области и повышение ее конкурентоспособности"</t>
  </si>
  <si>
    <t>1617219</t>
  </si>
  <si>
    <t>16.1.0000</t>
  </si>
  <si>
    <t>Областная целевая программа "Развитие промышленности Ярославской области и повышение ее конкурентоспособности"</t>
  </si>
  <si>
    <t>1610000</t>
  </si>
  <si>
    <t>16.0.0000</t>
  </si>
  <si>
    <t>1600000</t>
  </si>
  <si>
    <t>15.6.7411</t>
  </si>
  <si>
    <t>Обеспечение деятельности подведомственных учреждений, направленной на поддержку субъектов малого и среднего предпринимательства на ранней стадии их деятельности</t>
  </si>
  <si>
    <t>1567411</t>
  </si>
  <si>
    <t>15.6.0000</t>
  </si>
  <si>
    <t>Ведомственная целевая программа департамента инвестиционной политики Ярославской области</t>
  </si>
  <si>
    <t>1560000</t>
  </si>
  <si>
    <t>15.3.7216</t>
  </si>
  <si>
    <t>Реализация мероприятий областной целевой программы "Развитие субъектов малого и среднего предпринимательства Ярославской области"</t>
  </si>
  <si>
    <t>1537216</t>
  </si>
  <si>
    <t>15.3.0000</t>
  </si>
  <si>
    <t>Областная целевая программа "Развитие субъектов малого и среднего предпринимательства Ярославской области"</t>
  </si>
  <si>
    <t>1530000</t>
  </si>
  <si>
    <t>15.0.0000</t>
  </si>
  <si>
    <t>Государственная программа "Экономическое развитие и инновационная экономика в Ярославской области"</t>
  </si>
  <si>
    <t>1500000</t>
  </si>
  <si>
    <t>14.4.7450</t>
  </si>
  <si>
    <t>1447450</t>
  </si>
  <si>
    <t>14.4.0000</t>
  </si>
  <si>
    <t>Ведомственная целевая программа департамента жилищно-коммунального комплекса Ярославской области</t>
  </si>
  <si>
    <t>1440000</t>
  </si>
  <si>
    <t>14.3.7402</t>
  </si>
  <si>
    <t>Субсидия на финансирование оказания услуг и (или) выполнения работ по капитальному ремонту общего имущества в многоквартирных домах на территории Ярославской области</t>
  </si>
  <si>
    <t>1437402</t>
  </si>
  <si>
    <t>14.3.0000</t>
  </si>
  <si>
    <t>Региональная программа капитального ремонта общего имущества в многоквартирных домах Ярославской области на 2014-2043 годы</t>
  </si>
  <si>
    <t>1430000</t>
  </si>
  <si>
    <t>14.2.7204</t>
  </si>
  <si>
    <t>Субсидия на реализацию мероприятий по строительству и реконструкции объектов водоснабжения и водоотведения за счет средств областного бюджета</t>
  </si>
  <si>
    <t>1427204</t>
  </si>
  <si>
    <t>14.2.0000</t>
  </si>
  <si>
    <t xml:space="preserve">Региональная программа "Развитие водоснабжения, водоотведения и очистки сточных вод Ярославской области" </t>
  </si>
  <si>
    <t>1420000</t>
  </si>
  <si>
    <t>14.1.7201</t>
  </si>
  <si>
    <t xml:space="preserve">Субсидия на реализацию мероприятий по строительству и реконструкции объектов теплоснабжения и газификации </t>
  </si>
  <si>
    <t>1417201</t>
  </si>
  <si>
    <t>14.1.0000</t>
  </si>
  <si>
    <t>Областная целевая программа "Комплексная программа модернизации и реформирования жилищно-коммунального хозяйства Ярославской области"</t>
  </si>
  <si>
    <t>1410000</t>
  </si>
  <si>
    <t>14.0.0000</t>
  </si>
  <si>
    <t>Государственная программа "Обеспечение качественными коммунальными услугами населения Ярославской области"</t>
  </si>
  <si>
    <t>1400000</t>
  </si>
  <si>
    <t>13.2.7195</t>
  </si>
  <si>
    <t>Субсидия на реализацию мероприятий по строительству и реконструкции спортивных объектов за счет средств областного бюджета</t>
  </si>
  <si>
    <t>1327195</t>
  </si>
  <si>
    <t>13.2.0000</t>
  </si>
  <si>
    <t>Областная целевая программа "Развитие материально-технической базы физической культуры и спорта Ярославской области"</t>
  </si>
  <si>
    <t>1320000</t>
  </si>
  <si>
    <t>13.1.7407</t>
  </si>
  <si>
    <t>Субсидия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 за счет средств областного бюджета</t>
  </si>
  <si>
    <t>1317407</t>
  </si>
  <si>
    <t>13.1.7406</t>
  </si>
  <si>
    <t>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 за счет средств областного бюджета</t>
  </si>
  <si>
    <t>1317406</t>
  </si>
  <si>
    <t>13.1.7190</t>
  </si>
  <si>
    <t>Мероприятия в области физической культуры и спорта</t>
  </si>
  <si>
    <t>1317190</t>
  </si>
  <si>
    <t>13.1.5081</t>
  </si>
  <si>
    <t>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 за счет средств федерального бюджета</t>
  </si>
  <si>
    <t>1315081</t>
  </si>
  <si>
    <t>13.1.0000</t>
  </si>
  <si>
    <t>Ведомственная целевая программа "Физическая культура и спорт в Ярославской области"</t>
  </si>
  <si>
    <t>1310000</t>
  </si>
  <si>
    <t>13.0.0000</t>
  </si>
  <si>
    <t>Государственная программа "Развитие физической культуры и спорта в Ярославской области"</t>
  </si>
  <si>
    <t>1300000</t>
  </si>
  <si>
    <t>11.5.7447</t>
  </si>
  <si>
    <t>1157447</t>
  </si>
  <si>
    <t>11.5.0000</t>
  </si>
  <si>
    <t>Приобретение объектов недвижимого имущества в областную собственность для размещения государственных музеев области</t>
  </si>
  <si>
    <t>1150000</t>
  </si>
  <si>
    <t>11.3.7177</t>
  </si>
  <si>
    <t>Субсидия на реализацию мероприятий по созданию комплекса обеспечивающей инфраструктуры туристско-рекреационных кластеров на территории Ярославской области</t>
  </si>
  <si>
    <t>1137177</t>
  </si>
  <si>
    <t>11.3.7176</t>
  </si>
  <si>
    <t>1137176</t>
  </si>
  <si>
    <t>11.3.7175</t>
  </si>
  <si>
    <t>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t>
  </si>
  <si>
    <t>1137175</t>
  </si>
  <si>
    <t>11.3.0000</t>
  </si>
  <si>
    <t>Областная целевая программа развития туризма и отдыха в Ярославской области на 2011-2015 годы</t>
  </si>
  <si>
    <t>1130000</t>
  </si>
  <si>
    <t>11.1.7169</t>
  </si>
  <si>
    <t>Субсидия на проведение капитального ремонта муниципальных учреждений культуры</t>
  </si>
  <si>
    <t>1117169</t>
  </si>
  <si>
    <t>11.1.7159</t>
  </si>
  <si>
    <t>Мероприятия по популяризации, охране и сохранению объектов культурного наследия</t>
  </si>
  <si>
    <t>1117159</t>
  </si>
  <si>
    <t>11.1.7156</t>
  </si>
  <si>
    <t>Обеспечение деятельности учреждений, подведомственных учредителю в сфере культуры</t>
  </si>
  <si>
    <t>1117156</t>
  </si>
  <si>
    <t>11.1.0000</t>
  </si>
  <si>
    <t>Ведомственная целевая программа департамента культуры Ярославской области</t>
  </si>
  <si>
    <t>1110000</t>
  </si>
  <si>
    <t>11.0.0000</t>
  </si>
  <si>
    <t>Государственная программа "Развитие культуры и туризма в Ярославской области"</t>
  </si>
  <si>
    <t>1100000</t>
  </si>
  <si>
    <t>10.5.7322</t>
  </si>
  <si>
    <t>Реализация мероприятий в рамках областной целевой программы "Создание комплексной системы информирования и оповещения населения при угрозе и возникновении чрезвычайных ситуаций на территории Ярославской области"</t>
  </si>
  <si>
    <t>1057322</t>
  </si>
  <si>
    <t>10.5.0000</t>
  </si>
  <si>
    <t>Областная целевая программа "Создание комплексной системы информирования и оповещения населения при угрозе и возникновении чрезвычайных ситуаций на территории Ярославской области"</t>
  </si>
  <si>
    <t>1050000</t>
  </si>
  <si>
    <t>10.4.7449</t>
  </si>
  <si>
    <t>Ежемесячная дополнительная выплата к пенсии спасателям аварийно-спасательной службы, аварийно-спасательных формирований Ярославской области</t>
  </si>
  <si>
    <t>1047449</t>
  </si>
  <si>
    <t>10.4.7155</t>
  </si>
  <si>
    <t>Обеспечение деятельности подведомственных учреждений в сфере гражданской защиты населения от чрезвычайных ситуаций различного характера</t>
  </si>
  <si>
    <t>1047155</t>
  </si>
  <si>
    <t>10.4.7148</t>
  </si>
  <si>
    <t>1047148</t>
  </si>
  <si>
    <t>10.4.0000</t>
  </si>
  <si>
    <t>Ведомственная целевая программа "Реализация государственной политики в области гражданской защиты и пожарной безопасности"</t>
  </si>
  <si>
    <t>1040000</t>
  </si>
  <si>
    <t>10.0.0000</t>
  </si>
  <si>
    <t>Государственная программа "Защита населения и территории Ярославской области от чрезвычайных ситуаций, обеспечение пожарной безопасности  и безопасности людей на водных объектах"</t>
  </si>
  <si>
    <t>1000000</t>
  </si>
  <si>
    <t>08.4.7431</t>
  </si>
  <si>
    <t>Мероприятия по обеспечению функционирования системы фиксации нарушений правил дорожного движения</t>
  </si>
  <si>
    <t>0847431</t>
  </si>
  <si>
    <t>08.4.7419</t>
  </si>
  <si>
    <t>0847419</t>
  </si>
  <si>
    <t>08.4.0000</t>
  </si>
  <si>
    <t>Ведомственная целевая программа "Обеспечение функционирования государственного казенного учреждения Ярославской области "Безопасный регион"</t>
  </si>
  <si>
    <t>0840000</t>
  </si>
  <si>
    <t>08.2.7141</t>
  </si>
  <si>
    <t>Реализация мероприятий областной целевой программы "Повышение безопасности дорожного движения в Ярославской области"</t>
  </si>
  <si>
    <t>0827141</t>
  </si>
  <si>
    <t>08.2.0000</t>
  </si>
  <si>
    <t>Областная целевая программа "Повышение безопасности дорожного движения в Ярославской области"</t>
  </si>
  <si>
    <t>0820000</t>
  </si>
  <si>
    <t>08.0.0000</t>
  </si>
  <si>
    <t>Государственная программа "Обеспечение общественного порядка и противодействие преступности на территории Ярославской области"</t>
  </si>
  <si>
    <t>0800000</t>
  </si>
  <si>
    <t>05.3.7135</t>
  </si>
  <si>
    <t>Прочие выплаты по обязательствам государства</t>
  </si>
  <si>
    <t>0537135</t>
  </si>
  <si>
    <t>05.3.0000</t>
  </si>
  <si>
    <t>Ведомственная целевая программа департамента строительства Ярославской области</t>
  </si>
  <si>
    <t>0530000</t>
  </si>
  <si>
    <t>05.2.9602</t>
  </si>
  <si>
    <t>Субсидия на обеспечение мероприятий по переселению граждан из аварийного жилищного фонда за счет средств областного бюджета</t>
  </si>
  <si>
    <t>0529602</t>
  </si>
  <si>
    <t>05.2.9502</t>
  </si>
  <si>
    <t xml:space="preserve">Субсидия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 </t>
  </si>
  <si>
    <t>0529502</t>
  </si>
  <si>
    <t>05.2.0000</t>
  </si>
  <si>
    <t>Региональная адресная программа по переселению граждан из аварийного жилищного фонда Ярославской области на 2013-2017 годы</t>
  </si>
  <si>
    <t>0520000</t>
  </si>
  <si>
    <t>05.1.7128</t>
  </si>
  <si>
    <t>Субсидия муниципальным образованиям Ярославской области на  подготовку документации по планировке территорий для жилищного строительства в рамках реализации задачи по развитию градостроительной документации в Ярославской области</t>
  </si>
  <si>
    <t>0517128</t>
  </si>
  <si>
    <t>05.1.7127</t>
  </si>
  <si>
    <t>Реализация мероприятий задачи "Развитие градостроительной документации в Ярославской области"</t>
  </si>
  <si>
    <t>0517127</t>
  </si>
  <si>
    <t>05.1.7125</t>
  </si>
  <si>
    <t>Субсидия на улучшение условий проживания отдельных категорий граждан, нуждающихся в специальной социальной защите</t>
  </si>
  <si>
    <t>0517125</t>
  </si>
  <si>
    <t>05.1.7123</t>
  </si>
  <si>
    <t>Субсидия на реализацию задачи по государственной поддержке граждан, проживающих на территории Ярославской области, в сфере ипотечного жилищного кредитования</t>
  </si>
  <si>
    <t>0517123</t>
  </si>
  <si>
    <t>05.1.0000</t>
  </si>
  <si>
    <t xml:space="preserve">Региональная программа "Стимулирование развития жилищного строительства на территории Ярославской области"  </t>
  </si>
  <si>
    <t>0510000</t>
  </si>
  <si>
    <t>05.0.0000</t>
  </si>
  <si>
    <t>Государственная программа "Обеспечение доступным и комфортным жильем населения Ярославской области"</t>
  </si>
  <si>
    <t>0500000</t>
  </si>
  <si>
    <t>04.1.7116</t>
  </si>
  <si>
    <t>Субсидия на оборудование социально значимых объектов сферы образования с целью обеспечения доступности для инвалидов</t>
  </si>
  <si>
    <t>0417116</t>
  </si>
  <si>
    <t>04.1.7107</t>
  </si>
  <si>
    <t>Мероприятия по реализации региональной программы "Доступная среда"</t>
  </si>
  <si>
    <t>0417107</t>
  </si>
  <si>
    <t>04.1.0000</t>
  </si>
  <si>
    <t xml:space="preserve">Региональная программа "Доступная среда" </t>
  </si>
  <si>
    <t>0410000</t>
  </si>
  <si>
    <t>04.0.0000</t>
  </si>
  <si>
    <t>Государственная программа "Доступная среда в Ярославской области"</t>
  </si>
  <si>
    <t>0400000</t>
  </si>
  <si>
    <t>03.3.7098</t>
  </si>
  <si>
    <t>Реализация мероприятий подпрограммы "Семья и дети" областной целевой программы "Семья и дети Ярославии"</t>
  </si>
  <si>
    <t>0337098</t>
  </si>
  <si>
    <t>03.3.7095</t>
  </si>
  <si>
    <t xml:space="preserve">Реализация мероприятий подпрограммы "Ярославские каникулы" областной целевой программы "Семья и дети Ярославии"  </t>
  </si>
  <si>
    <t>0337095</t>
  </si>
  <si>
    <t>03.3.0000</t>
  </si>
  <si>
    <t>Областная целевая программа "Семья и дети Ярославии"</t>
  </si>
  <si>
    <t>0330000</t>
  </si>
  <si>
    <t>03.2.7094</t>
  </si>
  <si>
    <t>Реализация мероприятий региональной программы "Социальная поддержка пожилых граждан в Ярославской области" в части строительства объектов областной собственности</t>
  </si>
  <si>
    <t>0327094</t>
  </si>
  <si>
    <t>03.2.0000</t>
  </si>
  <si>
    <t>Региональная программа "Социальная поддержка пожилых граждан в Ярославской области"</t>
  </si>
  <si>
    <t>0320000</t>
  </si>
  <si>
    <t>03.1.7446</t>
  </si>
  <si>
    <t>Обеспечение выплаты выходного пособия на период трудоустройства</t>
  </si>
  <si>
    <t>0317446</t>
  </si>
  <si>
    <t>03.1.7081</t>
  </si>
  <si>
    <t>Мероприятия по реализации ведомственной целевой программы "Социальная поддержка населения Ярославской области"</t>
  </si>
  <si>
    <t>0317081</t>
  </si>
  <si>
    <t>03.1.7071</t>
  </si>
  <si>
    <t>Доплаты к пенсиям государственных служащих субъектов Российской Федерации</t>
  </si>
  <si>
    <t>0317071</t>
  </si>
  <si>
    <t>03.1.5387</t>
  </si>
  <si>
    <t>Субвенция на выплату пособий по беременности и родам женщинам, уволенным в связи с ликвидацией организаций, прекращением деятельности (полномочий) физическими лицами в установленном порядке</t>
  </si>
  <si>
    <t>0315387</t>
  </si>
  <si>
    <t>03.1.5386</t>
  </si>
  <si>
    <t>Субвенция на выплату единовременных пособий женщинам, вставшим на учет в медицинских учреждениях в ранние сроки беременности, уволенным в связи с ликвидацией организаций, прекращением деятельности (полномочий) физическими лицами в установленном порядке</t>
  </si>
  <si>
    <t>0315386</t>
  </si>
  <si>
    <t>03.1.5381</t>
  </si>
  <si>
    <t>Субвенция на выплату пособий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 за счет средств федерального бюджета</t>
  </si>
  <si>
    <t>0315381</t>
  </si>
  <si>
    <t>03.1.5220</t>
  </si>
  <si>
    <t>Субвенция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за счет средств федерального бюджета</t>
  </si>
  <si>
    <t>0315220</t>
  </si>
  <si>
    <t>03.1.5084</t>
  </si>
  <si>
    <t>Субвенция на ежемесячную денежную выплату, назначаемую при рождении третьего ребенка или последующих детей до достижения ребенком возраста трех лет, за счет средств федерального бюджета</t>
  </si>
  <si>
    <t>0315084</t>
  </si>
  <si>
    <t>03.1.3009</t>
  </si>
  <si>
    <t>Социальная поддержка Героев Советского Союза, Героев Российской Федерации и полных кавалеров ордена Славы за счет средств Пенсионного фонда Российской Федерации</t>
  </si>
  <si>
    <t>0313009</t>
  </si>
  <si>
    <t>03.1.0000</t>
  </si>
  <si>
    <t>Ведомственная целевая программа "Социальная поддержка населения Ярославской области"</t>
  </si>
  <si>
    <t>0310000</t>
  </si>
  <si>
    <t>03.0.0000</t>
  </si>
  <si>
    <t>Государственная программа "Социальная поддержка населения Ярославской области"</t>
  </si>
  <si>
    <t>0300000</t>
  </si>
  <si>
    <t>02.9.7434</t>
  </si>
  <si>
    <t>Субсидия на строительство и реконструкцию зданий образовательных организаций за счет средств областного бюджета</t>
  </si>
  <si>
    <t>0297434</t>
  </si>
  <si>
    <t>02.9.0000</t>
  </si>
  <si>
    <t>Строительство и реконструкция зданий образовательных организаций</t>
  </si>
  <si>
    <t>0290000</t>
  </si>
  <si>
    <t>02.7.7069</t>
  </si>
  <si>
    <t xml:space="preserve">Мероприятия на реализацию областной целевой программы "Развитие молодежной политики в Ярославской области" </t>
  </si>
  <si>
    <t>0277069</t>
  </si>
  <si>
    <t>02.7.0000</t>
  </si>
  <si>
    <t xml:space="preserve">Областная целевая программа "Развитие молодежной политики в Ярославской области" </t>
  </si>
  <si>
    <t>0270000</t>
  </si>
  <si>
    <t>02.6.7068</t>
  </si>
  <si>
    <t xml:space="preserve">Мероприятия по патриотическому воспитанию граждан </t>
  </si>
  <si>
    <t>0267068</t>
  </si>
  <si>
    <t>02.6.0000</t>
  </si>
  <si>
    <t>Областная целевая программа "Патриотическое воспитание и допризывная подготовка граждан Российской Федерации, проживающих на территории Ярославской области"</t>
  </si>
  <si>
    <t>0260000</t>
  </si>
  <si>
    <t>02.5.7065</t>
  </si>
  <si>
    <t>Субсидия на оказание (выполнение) муниципальными учреждениями услуг (работ) в сфере молодежной политики</t>
  </si>
  <si>
    <t>0257065</t>
  </si>
  <si>
    <t>02.5.7064</t>
  </si>
  <si>
    <t>Обеспечение деятельности учреждений, подведомственных учредителю в сфере молодежной политики</t>
  </si>
  <si>
    <t>0257064</t>
  </si>
  <si>
    <t>02.5.7063</t>
  </si>
  <si>
    <t>Проведение мероприятий для детей и молодежи</t>
  </si>
  <si>
    <t>0257063</t>
  </si>
  <si>
    <t>02.5.0000</t>
  </si>
  <si>
    <t>0250000</t>
  </si>
  <si>
    <t>02.4.7061</t>
  </si>
  <si>
    <t xml:space="preserve">Мероприятия, проводимые в целях модернизации системы профессионального образования </t>
  </si>
  <si>
    <t>0247061</t>
  </si>
  <si>
    <t>02.4.5026</t>
  </si>
  <si>
    <t>Расходы на поддержку реализации мероприятий по разработке и внедрению программы модернизации системы профессионального образования  за счет средств федерального бюджета</t>
  </si>
  <si>
    <t>0245026</t>
  </si>
  <si>
    <t>02.4.0000</t>
  </si>
  <si>
    <t>Областная целевая программа "Модернизация профессионального образования в соответствии с приоритетными направлениями развития экономики Ярославской области"</t>
  </si>
  <si>
    <t>0240000</t>
  </si>
  <si>
    <t>02.2.7417</t>
  </si>
  <si>
    <t>Реализация  мероприятий по разработке и государственной экспертизе проектно-сметной документации на строительство дошкольных образовательных организаций</t>
  </si>
  <si>
    <t>0227417</t>
  </si>
  <si>
    <t>02.2.7416</t>
  </si>
  <si>
    <t>Реализация мероприятий по строительству дошкольных образовательных организаций за счет средств областного бюджета</t>
  </si>
  <si>
    <t>0227416</t>
  </si>
  <si>
    <t>02.2.7058</t>
  </si>
  <si>
    <t>Субсидия на реализацию мероприятий по разработке и государственной экспертизе проектно-сметной документации на строительство дошкольных образовательных организаций</t>
  </si>
  <si>
    <t>0227058</t>
  </si>
  <si>
    <t>02.2.7057</t>
  </si>
  <si>
    <t>Субсидия на реализацию мероприятий по строительству и реконструкции дошкольных образовательных организаций за счет средств областного бюджета</t>
  </si>
  <si>
    <t>0227057</t>
  </si>
  <si>
    <t>02.2.5059</t>
  </si>
  <si>
    <t>Модернизация региональной системы дошкольного образования за счет средств федерального бюджета</t>
  </si>
  <si>
    <t>0225059</t>
  </si>
  <si>
    <t>02.2.0000</t>
  </si>
  <si>
    <t>Областная целевая программа "Обеспечение доступности дошкольного образования в Ярославской области"</t>
  </si>
  <si>
    <t>0220000</t>
  </si>
  <si>
    <t>02.1.7311</t>
  </si>
  <si>
    <t xml:space="preserve">Субвенция на организацию образовательного процесса в дошкольных образовательных организациях </t>
  </si>
  <si>
    <t>0217311</t>
  </si>
  <si>
    <t>02.1.7052</t>
  </si>
  <si>
    <t>Субвенция на организацию образовательного процесса в общеобразовательных организациях</t>
  </si>
  <si>
    <t>0217052</t>
  </si>
  <si>
    <t>02.1.7039</t>
  </si>
  <si>
    <t>Государственная поддержка в сфере образования</t>
  </si>
  <si>
    <t>0217039</t>
  </si>
  <si>
    <t>02.1.7031</t>
  </si>
  <si>
    <t>Обеспечение деятельности учреждений, подведомственных учредителю в сфере образования</t>
  </si>
  <si>
    <t>0217031</t>
  </si>
  <si>
    <t>02.1.5088</t>
  </si>
  <si>
    <t xml:space="preserve">Денежное поощрение лучших учителей за счет средств федерального бюджета
</t>
  </si>
  <si>
    <t>0215088</t>
  </si>
  <si>
    <t>02.1.3893</t>
  </si>
  <si>
    <t>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</si>
  <si>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0213893</t>
  </si>
  <si>
    <t>02.1.0000</t>
  </si>
  <si>
    <t>Ведомственная целевая программа департамента образования Ярославской области</t>
  </si>
  <si>
    <t>0210000</t>
  </si>
  <si>
    <t>02.0.0000</t>
  </si>
  <si>
    <t>Государственная программа "Развитие образования и молодежная политика в Ярославской области"</t>
  </si>
  <si>
    <t>0200000</t>
  </si>
  <si>
    <t>01.3.7031</t>
  </si>
  <si>
    <t>0137031</t>
  </si>
  <si>
    <t>01.3.7024</t>
  </si>
  <si>
    <t>Закупки лекарственных препаратов и медицинского оборудования</t>
  </si>
  <si>
    <t>0137024</t>
  </si>
  <si>
    <t>01.3.7023</t>
  </si>
  <si>
    <t>Мероприятия в области здравоохранения</t>
  </si>
  <si>
    <t>0137023</t>
  </si>
  <si>
    <t>01.3.7007</t>
  </si>
  <si>
    <t xml:space="preserve">Обеспечение деятельности учреждений, подведомственных учредителю в сфере здравоохранения </t>
  </si>
  <si>
    <t>0137007</t>
  </si>
  <si>
    <t>01.3.3093</t>
  </si>
  <si>
    <t>Оказание отдельным категориям граждан государственной социальной помощи по обеспечению лекарственными средствами, изделиями медицинского назначения, а также специализированными продуктами лечебного питания для детей-инвалидов за счет средств федерального бюджета</t>
  </si>
  <si>
    <t>0133093</t>
  </si>
  <si>
    <t>01.3.0000</t>
  </si>
  <si>
    <t>Ведомственная целевая программа департамента здравоохранения и фармации Ярославской области</t>
  </si>
  <si>
    <t>0130000</t>
  </si>
  <si>
    <t>01.2.7004</t>
  </si>
  <si>
    <t>Приобретение жилья медицинским работникам</t>
  </si>
  <si>
    <t>0127004</t>
  </si>
  <si>
    <t>01.2.7003</t>
  </si>
  <si>
    <t>Единовременные компенсационные выплаты медицинским работникам за счет средств областного бюджета</t>
  </si>
  <si>
    <t>0127003</t>
  </si>
  <si>
    <t>01.2.5136</t>
  </si>
  <si>
    <t>Осуществление единовременных выплат медицинским работникам за счет средств Федерального фонда обязательного медицинского страхования</t>
  </si>
  <si>
    <t>0125136</t>
  </si>
  <si>
    <t>01.2.0000</t>
  </si>
  <si>
    <t>Региональная целевая программа  "Улучшение кадрового обеспечения государственных медицинских организаций Ярославской области"</t>
  </si>
  <si>
    <t>0120000</t>
  </si>
  <si>
    <t>01.1.7446</t>
  </si>
  <si>
    <t>Приобретение в собственность объектов здравоохранения</t>
  </si>
  <si>
    <t>0117446</t>
  </si>
  <si>
    <t>01.1.7001</t>
  </si>
  <si>
    <t xml:space="preserve">Строительство и реконструкция объектов здравоохранения </t>
  </si>
  <si>
    <t>0117001</t>
  </si>
  <si>
    <t>01.1.0000</t>
  </si>
  <si>
    <t>Областная целевая программа "Развитие материально-технической базы медицинских организаций Ярославской области"</t>
  </si>
  <si>
    <t>0110000</t>
  </si>
  <si>
    <t>01.0.0000</t>
  </si>
  <si>
    <t>Государственная программа "Развитие здравоохранения в Ярославской области"</t>
  </si>
  <si>
    <t>0100000</t>
  </si>
  <si>
    <t>Наименование</t>
  </si>
  <si>
    <t>к Закону Ярославской области</t>
  </si>
  <si>
    <t xml:space="preserve"> </t>
  </si>
  <si>
    <t>Бюджетные инвестиции в объекты капитального строительства государственной (муниципальной) собственностиБюджетные инвестиции на приобретение объектов недвижимого имущества в государственную (муниципальную) собственностьПособия, компенсации, меры социальной поддержки по публичным нормативным обязательствамПособия, компенсации, меры социальной поддержки по публичным нормативным обязательствамБюджетные инвестиции на приобретение объектов недвижимого имущества в государственную (муниципальную) собственностьПриобретение товаров, работ, услуг в пользу граждан в целях их социального обеспеченияЗакупка товаров, работ, услуг в целях капитального ремонта государственного (муниципального) имуществаСубсидии бюджетным учреждениям на иные целиСубсидии автономным учреждениям на иные целиПрочая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нуждСубсидии бюджетным учреждениям на иные целиСубсидии автономным учреждениям на иные целиПремии и грантыПрочая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целиПрочая закупка товаров, работ и услуг для обеспечения государственных (муниципальных) нуждСубсидии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целиСубвенцииСубвенцииБюджетные инвестиции в объекты капитального строительства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собственностиБюджетные инвестиции в объекты капитального строительства государственной (муниципальной) собственностиБюджетные инвестиции в объекты капитального строительства государственной (муниципальной) собственностиСубсидии бюджетным учреждениям на иные целиСубсидии автономным учреждениям на иные целиИные выплаты персоналу государственных (муниципальных) органов, за исключением фонда оплаты трудаСубсидии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целиСубсидии автономным учреждениям на иные целиСубсидии некоммерческим организациям (за исключением государственных (муниципальных) учреждений)Субсидии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за исключением субсидий на софинансирование капитальных вложений в объекты государственной (муниципальной) собственности Прочая закупка товаров, работ и услуг для обеспечения государственных (муниципальных) нуждСубсидии автономным учреждениям на иные целиПрочая закупка товаров, работ и услуг для обеспечения государственных (муниципальных) нуждПремии и грантыСубсидии бюджетным учреждениям на иные целиСубсидии автономным учреждениям на иные целиРезервные средстваСубсидии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нуждПособия, компенсации, меры социальной поддержки по публичным нормативным обязательствамСубвенцииСубвенцииСубвенцииСубвенцииСубвенцииИные пенсии, социальные доплаты к пенсиямСубсидии бюджетным учреждениям на иные целиГранты в форме субсидии бюджетным учреждениямСубсидии юридическим лицам (кроме некоммерческих организаций), индивидуальным предпринимателям, физическим лицамРезервные средстваПособия и компенсации гражданам и иные социальные выплаты, кроме публичных нормативных обязательствБюджетные инвестиции в объекты капитального строительства государственной (муниципальной) собственностиРезервные средстваПрочая закупка товаров, работ и услуг для обеспечения государственных (муниципальных) нуждПособия и компенсации гражданам и иные социальные выплаты, кроме публичных нормативных обязательствСубсидии бюджетным учреждениям на иные целиСубсидии автономным учреждениям на иные целиСубсидии некоммерческим организациям (за исключением государственных (муниципальных) учреждений)Закупка товаров, работ, услуг в целях капитального ремонта государственного (муниципального) имуществаПриобретение товаров, работ, услуг в пользу граждан в целях их социального обеспеченияСубсидии, за исключением субсидий на софинансирование капитальных вложений в объекты государственной (муниципальной) собственности Субсидии, за исключением субсидий на софинансирование капитальных вложений в объекты государственной (муниципальной) собственности Субсидии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нуждСубсидии, за исключением субсидий на софинансирование капитальных вложений в объекты государственной (муниципальной) собственности 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нуждУплата налога на имущество организаций и земельного налогаПрочая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нуждИные пенсии, социальные доплаты к пенсиямПрочая закупка товаров, работ и услуг для обеспечения государственных (муниципальных) нуждСубсидии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за исключением субсидий на софинансирование капитальных вложений в объекты государственной (муниципальной) собственности Субсидии, за исключением субсидий на софинансирование капитальных вложений в объекты государственной (муниципальной) собственности Прочая закупка товаров, работ и услуг для обеспечения государственных (муниципальных) нуждБюджетные инвестиции в объекты капитального строительства государственной (муниципальной) собственностиСубсидии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работ)Резервные средстваСубсидии на софинансирование капитальных вложений в объекты государственной (муниципальной) собственностиБюджетные инвестиции на приобретение объектов недвижимого имущества в государственную (муниципальную) собственностьСубсидии, за исключением субсидий на софинансирование капитальных вложений в объекты государственной (муниципальной) собственности Субсидии бюджетным учреждениям на иные целиСубсидии некоммерческим организациям (за исключением государственных (муниципальных) учреждений)Прочая закупка товаров, работ и услуг для обеспечения государственных (муниципальных) нуждСубсидии некоммерческим организациям (за исключением государственных (муниципальных) учреждений)Субсидии бюджетным учреждениям на иные целиСубсидии некоммерческим организациям (за исключением государственных (муниципальных) учреждений)Субсидии, за исключением субсидий на софинансирование капитальных вложений в объекты государственной (муниципальной) собственности 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некоммерческим организациям (за исключением государственных (муниципальных) учреждений)Субсидии, за исключением субсидий на софинансирование капитальных вложений в объекты государственной (муниципальной) собственности 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лицамФонд оплаты труда казенных учреждений и взносы по обязательному социальному страхованиюПрочая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нуждСубсидии некоммерческим организациям (за исключением государственных (муниципальных) учреждений)Субсидии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за исключением субсидий на софинансирование капитальных вложений в объекты государственной (муниципальной) собственности Бюджетные инвестиции в объекты капитального строительства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некоммерческим организациям (за исключением государственных (муниципальных) учреждений)Субсидии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должностныхУплата налога на имущество организаций и земельного налогаРезервные средстваПрочая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некоммерческим организациям (за исключением государственных (муниципальных) учреждений)Прочая закупка товаров, работ и услуг для обеспечения государственных (муниципальных) нуждФонд оплаты труда государственных (муниципальных) органов и взносы по обязательному социальному страхованиюИные выплаты персоналу государственных (муниципальных) органов, за исключением фонда оплаты трудаЗакупка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нуждПособия и компенсации гражданам и иные социальные выплаты, кроме публичных нормативных обязательствИсполнение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должностныхУплата налога на имущество организаций и земельного налогаУплата иных платежейИные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 Резервные средстваФонд оплаты труда государственных (муниципальных) органов и взносы по обязательному социальному страхованиюИные выплаты персоналу государственных (муниципальных) органов, за исключением фонда оплаты трудаПрочая закупка товаров, работ и услуг для обеспечения государственных (муниципальных) нуждИные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 Прочая закупка товаров, работ и услуг для обеспечения государственных (муниципальных) нуждФонд оплаты труда казенных учреждений и взносы по обязательному социальному страхованиюПрочая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 Прочая закупка товаров, работ и услуг для обеспечения государственных (муниципальных) нуждПремии и грантыИсполнение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должностныхУплата прочих налогов, сборовРезервные средстваПособия и компенсации гражданам и иные социальные выплаты, кроме публичных нормативных обязательствПрочая закупка товаров, работ и услуг для обеспечения государственных (муниципальных) нуждУплата прочих налогов, сборов</t>
  </si>
  <si>
    <t>Код
целевой классифика-
ции</t>
  </si>
  <si>
    <t>2015 год
(руб.)</t>
  </si>
  <si>
    <r>
      <t>"Приложение 6</t>
    </r>
    <r>
      <rPr>
        <vertAlign val="superscript"/>
        <sz val="12"/>
        <rFont val="Times New Roman"/>
        <family val="1"/>
        <charset val="204"/>
      </rPr>
      <t>1</t>
    </r>
  </si>
  <si>
    <t>от 25.12.2014 № 85-з</t>
  </si>
  <si>
    <t>Изменение расходов областного бюджета по целевым статьям                             (государственным программам и непрограммным направлениям                                         деятельности) и группам видов расходов классификации расходов                                             бюджетов Российской Федерации на 2015 год, предусмотренных
 приложением 6 к Закону Ярославской области "Об областном
 бюджете на 2015 год и на плановый период 2016 и 2017 годов"</t>
  </si>
  <si>
    <t>"</t>
  </si>
  <si>
    <t>Итого</t>
  </si>
  <si>
    <t>23.5.0000</t>
  </si>
  <si>
    <t>23.5.7329</t>
  </si>
  <si>
    <t>Реализация мероприятий областной целевой программы "Развитие информационного общества в Ярославской области"</t>
  </si>
  <si>
    <t>Приложение 3</t>
  </si>
  <si>
    <t>Областная целевая программа "Развитие информационного общества в Ярославской области"</t>
  </si>
  <si>
    <t xml:space="preserve">Ведомственная целевая программа "Реализация государственной молодежной политики в Ярославской области" </t>
  </si>
  <si>
    <t>Вид
 расхо-
дов</t>
  </si>
  <si>
    <t>Реализация мероприятий, направленных на совершенствование организации медицинской помощи пострадавшим при дорожно-транспортных происшествиях, за счет средств областного бюджета</t>
  </si>
  <si>
    <t>Реализация мероприятий областной целевой программы развития туризма и отдыха в Ярославской области                                         на 2011 - 2015 годы</t>
  </si>
  <si>
    <t>Приобретение объекта недвижимого имущества для размещения государственного учреждения культуры Ярославской области "Переславль-Залесский государственный историко-архитектурный и художественный музей-заповедник"</t>
  </si>
  <si>
    <t>Субсидия на выполнение органами местного самоуправления муниципальных образований Ярославской области полномочий по организации теплоснабжения</t>
  </si>
  <si>
    <t>Субсидия на строительство улично-дорожной сети жилого комплекса "Преображенский" в г. Ярославле</t>
  </si>
  <si>
    <t>Мероприятия, направленные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за счет средств федерального бюджета</t>
  </si>
  <si>
    <t>Мероприятия, направленные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за счет средств федерального бюджета</t>
  </si>
  <si>
    <t>Мероприятия, направленные на возмещение части процентной ставки по краткосрочным кредитам (займам) на развитие животноводства, переработки и реализации продукции животноводства, за счет средств  федерального бюджета</t>
  </si>
  <si>
    <t>Мероприятия, направленные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за счет средств федерального бюджета</t>
  </si>
  <si>
    <t>поправки</t>
  </si>
  <si>
    <t>Государственная программа "Охрана окружающей среды в Ярославской области"</t>
  </si>
  <si>
    <t>12.0.0000</t>
  </si>
  <si>
    <t>Региональная программа "Развитие водохозяйственного комплекса Ярославской области в 2013-2020 годах"</t>
  </si>
  <si>
    <t>12.4.0000</t>
  </si>
  <si>
    <t>Субсидия на реализацию мероприятий региональной программы "Развитие водохозяйственного комплекса Ярославской области в 2013-2020 годах" за счет средств федерального бюджета</t>
  </si>
  <si>
    <t>12.4.5016</t>
  </si>
  <si>
    <t>Субсидия на реализацию мероприятий по строительству и реконструкции спортивных объектов за счет средств федерального бюджета</t>
  </si>
  <si>
    <t>13.2.5095</t>
  </si>
  <si>
    <t>Депутаты (члены) законодательного (представительного) органа государственной власти субъекта Российской Федерации</t>
  </si>
  <si>
    <t>50.0.8005</t>
  </si>
  <si>
    <t>Субсидия на благоустройство и реставрацию воинских захоронений и военно-мемориальных объектов</t>
  </si>
  <si>
    <t>02.6.7418</t>
  </si>
  <si>
    <t>Межбюджетные трансферты на комплектование книжных фондов библиотек муниципальных образований за счет средств областного бюджета</t>
  </si>
  <si>
    <t>11.1.7451</t>
  </si>
  <si>
    <t>Субсидия на развитие сети плоскостных спортивных сооружений в муниципальных образованиях области</t>
  </si>
  <si>
    <t>13.2.7197</t>
  </si>
  <si>
    <t xml:space="preserve">Государственная программа "Содействие занятости населения Ярославской области" </t>
  </si>
  <si>
    <t>07.0.0000</t>
  </si>
  <si>
    <t>07.4.0000</t>
  </si>
  <si>
    <t>07.4.7452</t>
  </si>
  <si>
    <t>Расходы на реализацию региональной программы дополнительных мероприятий в сфере занятости населения, направленных на снижение напряженности на рынке труда Ярославской области, за счет средств областного бюджета</t>
  </si>
  <si>
    <t>Региональная программа дополнительных мероприятий в сфере занятости населения, направленных на снижение напряженности на рынке труда Ярославской области, на 2015 год</t>
  </si>
  <si>
    <t>Обеспечение деятельности подведомственных учреждений в сфере пожарной безопасности</t>
  </si>
  <si>
    <t>Государственная программа "Развитие промышленности в Ярославской области и повышение ее конкурентоспособности"</t>
  </si>
  <si>
    <t>Мероприятия, направленные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 за счет средств федерального бюджета</t>
  </si>
  <si>
    <t>от 02.04.2015 № 10-з</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</si>
</sst>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2"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i/>
      <sz val="12"/>
      <name val="Times New Roman"/>
      <family val="1"/>
      <charset val="204"/>
    </font>
    <font>
      <b/>
      <sz val="14"/>
      <name val="Times New Roman"/>
      <family val="1"/>
      <charset val="204"/>
    </font>
    <font>
      <sz val="10"/>
      <name val="Arial"/>
      <family val="2"/>
      <charset val="204"/>
    </font>
    <font>
      <sz val="12"/>
      <name val="Times New Roman"/>
      <family val="1"/>
      <charset val="204"/>
    </font>
    <font>
      <vertAlign val="superscript"/>
      <sz val="12"/>
      <name val="Times New Roman"/>
      <family val="1"/>
      <charset val="204"/>
    </font>
    <font>
      <b/>
      <sz val="12"/>
      <name val="Times New Roman"/>
      <family val="1"/>
      <charset val="204"/>
    </font>
    <font>
      <i/>
      <sz val="12"/>
      <name val="Times New Roman"/>
      <family val="1"/>
      <charset val="204"/>
    </font>
    <font>
      <b/>
      <sz val="12"/>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
    <xf numFmtId="0" fontId="0" fillId="0" borderId="0"/>
    <xf numFmtId="0" fontId="1" fillId="0" borderId="0"/>
    <xf numFmtId="0" fontId="6" fillId="0" borderId="0"/>
  </cellStyleXfs>
  <cellXfs count="75">
    <xf numFmtId="0" fontId="0" fillId="0" borderId="0" xfId="0"/>
    <xf numFmtId="0" fontId="1" fillId="0" borderId="0" xfId="1"/>
    <xf numFmtId="0" fontId="1" fillId="0" borderId="0" xfId="1" applyProtection="1">
      <protection hidden="1"/>
    </xf>
    <xf numFmtId="0" fontId="3" fillId="0" borderId="2" xfId="1" applyFont="1" applyFill="1" applyBorder="1" applyAlignment="1" applyProtection="1">
      <protection hidden="1"/>
    </xf>
    <xf numFmtId="0" fontId="3" fillId="0" borderId="1" xfId="1" applyFont="1" applyFill="1" applyBorder="1" applyAlignment="1" applyProtection="1">
      <protection hidden="1"/>
    </xf>
    <xf numFmtId="0" fontId="1" fillId="0" borderId="2" xfId="1" applyBorder="1" applyProtection="1">
      <protection hidden="1"/>
    </xf>
    <xf numFmtId="0" fontId="1" fillId="0" borderId="1" xfId="1" applyBorder="1" applyProtection="1">
      <protection hidden="1"/>
    </xf>
    <xf numFmtId="0" fontId="3" fillId="0" borderId="3" xfId="1" applyNumberFormat="1" applyFont="1" applyFill="1" applyBorder="1" applyAlignment="1" applyProtection="1">
      <alignment horizontal="center" vertical="center"/>
      <protection hidden="1"/>
    </xf>
    <xf numFmtId="0" fontId="3" fillId="0" borderId="3" xfId="1" applyNumberFormat="1" applyFont="1" applyFill="1" applyBorder="1" applyAlignment="1" applyProtection="1">
      <alignment horizontal="left" vertical="center" wrapText="1"/>
      <protection hidden="1"/>
    </xf>
    <xf numFmtId="0" fontId="3" fillId="0" borderId="4" xfId="1" applyNumberFormat="1" applyFont="1" applyFill="1" applyBorder="1" applyAlignment="1" applyProtection="1">
      <alignment horizontal="center" vertical="center"/>
      <protection hidden="1"/>
    </xf>
    <xf numFmtId="0" fontId="4" fillId="0" borderId="4" xfId="1" applyNumberFormat="1" applyFont="1" applyFill="1" applyBorder="1" applyAlignment="1" applyProtection="1">
      <alignment horizontal="center" vertical="center"/>
      <protection hidden="1"/>
    </xf>
    <xf numFmtId="0" fontId="2" fillId="0" borderId="4" xfId="1" applyNumberFormat="1" applyFont="1" applyFill="1" applyBorder="1" applyAlignment="1" applyProtection="1">
      <alignment horizontal="center" vertical="center"/>
      <protection hidden="1"/>
    </xf>
    <xf numFmtId="0" fontId="3" fillId="0" borderId="0" xfId="1" applyFont="1" applyProtection="1">
      <protection hidden="1"/>
    </xf>
    <xf numFmtId="164" fontId="3" fillId="0" borderId="2"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left" vertical="center" wrapText="1"/>
      <protection hidden="1"/>
    </xf>
    <xf numFmtId="0" fontId="3" fillId="0" borderId="5" xfId="1" applyFont="1" applyBorder="1" applyProtection="1">
      <protection hidden="1"/>
    </xf>
    <xf numFmtId="164" fontId="4"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left" vertical="center" wrapText="1"/>
      <protection hidden="1"/>
    </xf>
    <xf numFmtId="164" fontId="2"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left" vertical="center" wrapText="1"/>
      <protection hidden="1"/>
    </xf>
    <xf numFmtId="0" fontId="3" fillId="0" borderId="1" xfId="1" applyNumberFormat="1" applyFont="1" applyFill="1" applyBorder="1" applyAlignment="1" applyProtection="1">
      <alignment horizontal="center" vertical="center" wrapText="1"/>
      <protection hidden="1"/>
    </xf>
    <xf numFmtId="0" fontId="3" fillId="0" borderId="6" xfId="1" applyNumberFormat="1" applyFont="1" applyFill="1" applyBorder="1" applyAlignment="1" applyProtection="1">
      <protection hidden="1"/>
    </xf>
    <xf numFmtId="0" fontId="3" fillId="0" borderId="0" xfId="1" applyFont="1" applyAlignment="1" applyProtection="1">
      <alignment horizontal="right" vertical="center"/>
      <protection hidden="1"/>
    </xf>
    <xf numFmtId="3" fontId="2" fillId="0" borderId="1" xfId="1" applyNumberFormat="1" applyFont="1" applyFill="1" applyBorder="1" applyAlignment="1" applyProtection="1">
      <alignment horizontal="right" vertical="center"/>
      <protection hidden="1"/>
    </xf>
    <xf numFmtId="3" fontId="4" fillId="0" borderId="1" xfId="1" applyNumberFormat="1" applyFont="1" applyFill="1" applyBorder="1" applyAlignment="1" applyProtection="1">
      <alignment horizontal="right" vertical="center"/>
      <protection hidden="1"/>
    </xf>
    <xf numFmtId="3" fontId="3" fillId="0" borderId="1" xfId="1" applyNumberFormat="1" applyFont="1" applyFill="1" applyBorder="1" applyAlignment="1" applyProtection="1">
      <alignment horizontal="right" vertical="center"/>
      <protection hidden="1"/>
    </xf>
    <xf numFmtId="3" fontId="3" fillId="0" borderId="3" xfId="1" applyNumberFormat="1" applyFont="1" applyFill="1" applyBorder="1" applyAlignment="1" applyProtection="1">
      <alignment horizontal="right" vertical="center"/>
      <protection hidden="1"/>
    </xf>
    <xf numFmtId="3" fontId="2" fillId="0" borderId="1" xfId="1" applyNumberFormat="1" applyFont="1" applyFill="1" applyBorder="1" applyAlignment="1" applyProtection="1">
      <protection hidden="1"/>
    </xf>
    <xf numFmtId="0" fontId="6" fillId="0" borderId="0" xfId="2" applyProtection="1">
      <protection hidden="1"/>
    </xf>
    <xf numFmtId="0" fontId="9" fillId="0" borderId="1" xfId="2" applyFont="1" applyFill="1" applyBorder="1" applyAlignment="1" applyProtection="1">
      <protection hidden="1"/>
    </xf>
    <xf numFmtId="0" fontId="3" fillId="0" borderId="2" xfId="1" applyNumberFormat="1" applyFont="1" applyFill="1" applyBorder="1" applyAlignment="1" applyProtection="1">
      <alignment horizontal="left" vertical="top"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49" fontId="7" fillId="0" borderId="2" xfId="1" applyNumberFormat="1" applyFont="1" applyFill="1" applyBorder="1" applyAlignment="1" applyProtection="1">
      <alignment horizontal="center" vertical="center"/>
      <protection hidden="1"/>
    </xf>
    <xf numFmtId="0" fontId="3" fillId="0" borderId="0" xfId="1" applyFont="1" applyAlignment="1" applyProtection="1">
      <alignment horizontal="right" vertical="center"/>
      <protection hidden="1"/>
    </xf>
    <xf numFmtId="3" fontId="10" fillId="0" borderId="1" xfId="1" applyNumberFormat="1" applyFont="1" applyFill="1" applyBorder="1" applyAlignment="1" applyProtection="1">
      <alignment horizontal="right" vertical="center"/>
      <protection hidden="1"/>
    </xf>
    <xf numFmtId="0" fontId="1" fillId="0" borderId="0" xfId="1" applyBorder="1" applyProtection="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4" fillId="0" borderId="1"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49" fontId="3" fillId="0" borderId="2"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38" fontId="3" fillId="0" borderId="2" xfId="1" applyNumberFormat="1" applyFont="1" applyFill="1" applyBorder="1" applyAlignment="1" applyProtection="1">
      <alignment horizontal="right" vertical="center"/>
      <protection hidden="1"/>
    </xf>
    <xf numFmtId="164" fontId="3" fillId="0" borderId="1" xfId="1" applyNumberFormat="1" applyFont="1" applyFill="1" applyBorder="1" applyAlignment="1" applyProtection="1">
      <alignment horizontal="center" vertical="center"/>
      <protection hidden="1"/>
    </xf>
    <xf numFmtId="0" fontId="1" fillId="0" borderId="7" xfId="1" applyFill="1" applyBorder="1"/>
    <xf numFmtId="0" fontId="1" fillId="0" borderId="8" xfId="1" applyFill="1" applyBorder="1"/>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0" fontId="11" fillId="0" borderId="2" xfId="1" applyNumberFormat="1" applyFont="1" applyFill="1" applyBorder="1" applyAlignment="1" applyProtection="1">
      <alignment horizontal="left" vertical="center" wrapText="1"/>
      <protection hidden="1"/>
    </xf>
    <xf numFmtId="0" fontId="11" fillId="0" borderId="2" xfId="1" applyNumberFormat="1" applyFont="1" applyFill="1" applyBorder="1" applyAlignment="1" applyProtection="1">
      <alignment horizontal="center" vertical="center"/>
      <protection hidden="1"/>
    </xf>
    <xf numFmtId="0" fontId="7" fillId="0" borderId="0" xfId="2" applyFont="1" applyAlignment="1" applyProtection="1">
      <alignment vertical="center"/>
      <protection hidden="1"/>
    </xf>
    <xf numFmtId="0" fontId="7" fillId="0" borderId="0" xfId="2" applyFont="1" applyAlignment="1" applyProtection="1">
      <alignment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4" fillId="0" borderId="1"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3" fillId="0" borderId="0" xfId="1" applyFont="1" applyAlignment="1" applyProtection="1">
      <alignment horizontal="right" vertical="center" wrapText="1"/>
      <protection hidden="1"/>
    </xf>
    <xf numFmtId="0" fontId="7" fillId="0" borderId="0" xfId="2" applyFont="1" applyAlignment="1" applyProtection="1">
      <alignment horizontal="right" vertical="center"/>
      <protection hidden="1"/>
    </xf>
    <xf numFmtId="0" fontId="7" fillId="0" borderId="0" xfId="2" applyFont="1" applyAlignment="1" applyProtection="1">
      <alignment horizontal="right" vertical="center" wrapText="1"/>
      <protection hidden="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6"/>
  <sheetViews>
    <sheetView showGridLines="0" tabSelected="1" view="pageBreakPreview" topLeftCell="G1" zoomScaleNormal="100" zoomScaleSheetLayoutView="100" workbookViewId="0">
      <selection activeCell="G4" sqref="G4"/>
    </sheetView>
  </sheetViews>
  <sheetFormatPr defaultColWidth="9.140625" defaultRowHeight="12.75" x14ac:dyDescent="0.2"/>
  <cols>
    <col min="1" max="1" width="0.140625" style="1" customWidth="1"/>
    <col min="2" max="6" width="0" style="1" hidden="1" customWidth="1"/>
    <col min="7" max="7" width="54.85546875" style="1" customWidth="1"/>
    <col min="8" max="8" width="13.85546875" style="1" customWidth="1"/>
    <col min="9" max="9" width="9.140625" style="1" customWidth="1"/>
    <col min="10" max="10" width="14.28515625" style="1" hidden="1" customWidth="1"/>
    <col min="11" max="11" width="12.85546875" style="1" hidden="1" customWidth="1"/>
    <col min="12" max="12" width="15.7109375" style="1" customWidth="1"/>
    <col min="13" max="13" width="1.5703125" style="1" customWidth="1"/>
    <col min="14" max="225" width="9.140625" style="1" customWidth="1"/>
    <col min="226" max="16384" width="9.140625" style="1"/>
  </cols>
  <sheetData>
    <row r="1" spans="1:13" ht="15" customHeight="1" x14ac:dyDescent="0.25">
      <c r="A1" s="12"/>
      <c r="B1" s="12"/>
      <c r="C1" s="12"/>
      <c r="D1" s="12"/>
      <c r="E1" s="12"/>
      <c r="F1" s="12"/>
      <c r="G1" s="71" t="s">
        <v>515</v>
      </c>
      <c r="H1" s="71"/>
      <c r="I1" s="71"/>
      <c r="J1" s="71"/>
      <c r="K1" s="71"/>
      <c r="L1" s="71"/>
      <c r="M1" s="12" t="s">
        <v>503</v>
      </c>
    </row>
    <row r="2" spans="1:13" ht="15" customHeight="1" x14ac:dyDescent="0.25">
      <c r="A2" s="12"/>
      <c r="B2" s="12"/>
      <c r="C2" s="12"/>
      <c r="D2" s="12"/>
      <c r="E2" s="12"/>
      <c r="F2" s="12"/>
      <c r="G2" s="72" t="s">
        <v>502</v>
      </c>
      <c r="H2" s="72"/>
      <c r="I2" s="72"/>
      <c r="J2" s="72"/>
      <c r="K2" s="72"/>
      <c r="L2" s="72"/>
      <c r="M2" s="12"/>
    </row>
    <row r="3" spans="1:13" ht="15" customHeight="1" x14ac:dyDescent="0.25">
      <c r="A3" s="12"/>
      <c r="B3" s="12"/>
      <c r="C3" s="12"/>
      <c r="D3" s="12"/>
      <c r="E3" s="12"/>
      <c r="F3" s="12"/>
      <c r="G3" s="71" t="s">
        <v>554</v>
      </c>
      <c r="H3" s="71"/>
      <c r="I3" s="71"/>
      <c r="J3" s="71"/>
      <c r="K3" s="71"/>
      <c r="L3" s="71"/>
      <c r="M3" s="12"/>
    </row>
    <row r="4" spans="1:13" ht="15" customHeight="1" x14ac:dyDescent="0.25">
      <c r="A4" s="12"/>
      <c r="B4" s="12"/>
      <c r="C4" s="12"/>
      <c r="D4" s="12"/>
      <c r="E4" s="12"/>
      <c r="F4" s="12"/>
      <c r="G4" s="12"/>
      <c r="H4" s="25"/>
      <c r="I4" s="25"/>
      <c r="J4" s="25"/>
      <c r="K4" s="38"/>
      <c r="L4" s="38"/>
      <c r="M4" s="12"/>
    </row>
    <row r="5" spans="1:13" ht="15" customHeight="1" x14ac:dyDescent="0.25">
      <c r="A5" s="12"/>
      <c r="B5" s="12"/>
      <c r="C5" s="12"/>
      <c r="D5" s="12"/>
      <c r="E5" s="12"/>
      <c r="F5" s="12"/>
      <c r="G5" s="12"/>
      <c r="H5" s="25"/>
      <c r="I5" s="25"/>
      <c r="J5" s="25"/>
      <c r="K5" s="38"/>
      <c r="L5" s="38"/>
      <c r="M5" s="12"/>
    </row>
    <row r="6" spans="1:13" ht="15" customHeight="1" x14ac:dyDescent="0.25">
      <c r="A6" s="12"/>
      <c r="B6" s="12"/>
      <c r="C6" s="12"/>
      <c r="D6" s="12"/>
      <c r="E6" s="12"/>
      <c r="F6" s="12"/>
      <c r="G6" s="73" t="s">
        <v>507</v>
      </c>
      <c r="H6" s="73"/>
      <c r="I6" s="73"/>
      <c r="J6" s="73"/>
      <c r="K6" s="73"/>
      <c r="L6" s="73"/>
      <c r="M6" s="60"/>
    </row>
    <row r="7" spans="1:13" ht="15" customHeight="1" x14ac:dyDescent="0.25">
      <c r="A7" s="12"/>
      <c r="B7" s="12"/>
      <c r="C7" s="12"/>
      <c r="D7" s="12"/>
      <c r="E7" s="12"/>
      <c r="F7" s="12"/>
      <c r="G7" s="74" t="s">
        <v>502</v>
      </c>
      <c r="H7" s="74"/>
      <c r="I7" s="74"/>
      <c r="J7" s="74"/>
      <c r="K7" s="74"/>
      <c r="L7" s="74"/>
      <c r="M7" s="61"/>
    </row>
    <row r="8" spans="1:13" ht="15" customHeight="1" x14ac:dyDescent="0.25">
      <c r="A8" s="12"/>
      <c r="B8" s="12"/>
      <c r="C8" s="12"/>
      <c r="D8" s="12"/>
      <c r="E8" s="12"/>
      <c r="F8" s="12"/>
      <c r="G8" s="73" t="s">
        <v>508</v>
      </c>
      <c r="H8" s="73"/>
      <c r="I8" s="73"/>
      <c r="J8" s="73"/>
      <c r="K8" s="73"/>
      <c r="L8" s="73"/>
      <c r="M8" s="60"/>
    </row>
    <row r="9" spans="1:13" ht="12.75" customHeight="1" x14ac:dyDescent="0.2">
      <c r="A9" s="2"/>
      <c r="B9" s="2"/>
      <c r="C9" s="2"/>
      <c r="D9" s="2"/>
      <c r="E9" s="2"/>
      <c r="F9" s="2"/>
      <c r="G9" s="2"/>
      <c r="H9" s="2"/>
      <c r="I9" s="2"/>
      <c r="J9" s="2"/>
      <c r="K9" s="2"/>
      <c r="L9" s="2"/>
      <c r="M9" s="2"/>
    </row>
    <row r="10" spans="1:13" ht="116.25" customHeight="1" x14ac:dyDescent="0.25">
      <c r="A10" s="12"/>
      <c r="B10" s="70" t="s">
        <v>509</v>
      </c>
      <c r="C10" s="70"/>
      <c r="D10" s="70"/>
      <c r="E10" s="70"/>
      <c r="F10" s="70"/>
      <c r="G10" s="70"/>
      <c r="H10" s="70"/>
      <c r="I10" s="70"/>
      <c r="J10" s="70"/>
      <c r="K10" s="70"/>
      <c r="L10" s="70"/>
      <c r="M10" s="12"/>
    </row>
    <row r="11" spans="1:13" ht="12.75" customHeight="1" x14ac:dyDescent="0.2">
      <c r="A11" s="2"/>
      <c r="B11" s="2"/>
      <c r="C11" s="2"/>
      <c r="D11" s="2"/>
      <c r="E11" s="2"/>
      <c r="F11" s="2"/>
      <c r="G11" s="2"/>
      <c r="H11" s="2"/>
      <c r="I11" s="2"/>
      <c r="J11" s="2"/>
      <c r="K11" s="2"/>
      <c r="L11" s="2"/>
      <c r="M11" s="2"/>
    </row>
    <row r="12" spans="1:13" ht="68.25" customHeight="1" x14ac:dyDescent="0.25">
      <c r="A12" s="12"/>
      <c r="B12" s="24"/>
      <c r="C12" s="24"/>
      <c r="D12" s="24"/>
      <c r="E12" s="24"/>
      <c r="F12" s="24"/>
      <c r="G12" s="23" t="s">
        <v>501</v>
      </c>
      <c r="H12" s="23" t="s">
        <v>505</v>
      </c>
      <c r="I12" s="23" t="s">
        <v>518</v>
      </c>
      <c r="J12" s="23" t="s">
        <v>506</v>
      </c>
      <c r="K12" s="23" t="s">
        <v>528</v>
      </c>
      <c r="L12" s="23" t="s">
        <v>506</v>
      </c>
      <c r="M12" s="2"/>
    </row>
    <row r="13" spans="1:13" ht="33.75" customHeight="1" x14ac:dyDescent="0.25">
      <c r="A13" s="16"/>
      <c r="B13" s="68" t="s">
        <v>500</v>
      </c>
      <c r="C13" s="68"/>
      <c r="D13" s="68"/>
      <c r="E13" s="68"/>
      <c r="F13" s="69"/>
      <c r="G13" s="22" t="s">
        <v>499</v>
      </c>
      <c r="H13" s="21" t="s">
        <v>498</v>
      </c>
      <c r="I13" s="20" t="s">
        <v>0</v>
      </c>
      <c r="J13" s="26">
        <v>184395890</v>
      </c>
      <c r="K13" s="26">
        <f>K14+K19+K26</f>
        <v>13500000</v>
      </c>
      <c r="L13" s="26">
        <f>J13+K13</f>
        <v>197895890</v>
      </c>
      <c r="M13" s="40"/>
    </row>
    <row r="14" spans="1:13" ht="52.5" customHeight="1" x14ac:dyDescent="0.25">
      <c r="A14" s="16"/>
      <c r="B14" s="66" t="s">
        <v>497</v>
      </c>
      <c r="C14" s="66"/>
      <c r="D14" s="66"/>
      <c r="E14" s="66"/>
      <c r="F14" s="67"/>
      <c r="G14" s="19" t="s">
        <v>496</v>
      </c>
      <c r="H14" s="18" t="s">
        <v>495</v>
      </c>
      <c r="I14" s="17" t="s">
        <v>0</v>
      </c>
      <c r="J14" s="27">
        <v>-3780640</v>
      </c>
      <c r="K14" s="27">
        <f>K15+K17</f>
        <v>13500000</v>
      </c>
      <c r="L14" s="27">
        <f t="shared" ref="L14:L77" si="0">J14+K14</f>
        <v>9719360</v>
      </c>
      <c r="M14" s="40"/>
    </row>
    <row r="15" spans="1:13" ht="34.5" customHeight="1" x14ac:dyDescent="0.25">
      <c r="A15" s="16"/>
      <c r="B15" s="64" t="s">
        <v>494</v>
      </c>
      <c r="C15" s="64"/>
      <c r="D15" s="64"/>
      <c r="E15" s="64"/>
      <c r="F15" s="65"/>
      <c r="G15" s="15" t="s">
        <v>493</v>
      </c>
      <c r="H15" s="14" t="s">
        <v>492</v>
      </c>
      <c r="I15" s="13" t="s">
        <v>0</v>
      </c>
      <c r="J15" s="28">
        <v>-8780640</v>
      </c>
      <c r="K15" s="28">
        <f>K16</f>
        <v>13500000</v>
      </c>
      <c r="L15" s="28">
        <f t="shared" si="0"/>
        <v>4719360</v>
      </c>
      <c r="M15" s="40"/>
    </row>
    <row r="16" spans="1:13" ht="37.5" customHeight="1" x14ac:dyDescent="0.25">
      <c r="A16" s="16"/>
      <c r="B16" s="64">
        <v>400</v>
      </c>
      <c r="C16" s="64"/>
      <c r="D16" s="64"/>
      <c r="E16" s="64"/>
      <c r="F16" s="65"/>
      <c r="G16" s="15" t="s">
        <v>112</v>
      </c>
      <c r="H16" s="14" t="s">
        <v>0</v>
      </c>
      <c r="I16" s="13">
        <v>400</v>
      </c>
      <c r="J16" s="28">
        <v>-8780640</v>
      </c>
      <c r="K16" s="28">
        <v>13500000</v>
      </c>
      <c r="L16" s="28">
        <f t="shared" si="0"/>
        <v>4719360</v>
      </c>
      <c r="M16" s="40"/>
    </row>
    <row r="17" spans="1:13" ht="31.5" customHeight="1" x14ac:dyDescent="0.25">
      <c r="A17" s="16"/>
      <c r="B17" s="64" t="s">
        <v>491</v>
      </c>
      <c r="C17" s="64"/>
      <c r="D17" s="64"/>
      <c r="E17" s="64"/>
      <c r="F17" s="65"/>
      <c r="G17" s="15" t="s">
        <v>490</v>
      </c>
      <c r="H17" s="14" t="s">
        <v>489</v>
      </c>
      <c r="I17" s="13" t="s">
        <v>0</v>
      </c>
      <c r="J17" s="28">
        <v>5000000</v>
      </c>
      <c r="K17" s="28"/>
      <c r="L17" s="28">
        <f t="shared" si="0"/>
        <v>5000000</v>
      </c>
      <c r="M17" s="40"/>
    </row>
    <row r="18" spans="1:13" ht="36.75" customHeight="1" x14ac:dyDescent="0.25">
      <c r="A18" s="16"/>
      <c r="B18" s="64">
        <v>400</v>
      </c>
      <c r="C18" s="64"/>
      <c r="D18" s="64"/>
      <c r="E18" s="64"/>
      <c r="F18" s="65"/>
      <c r="G18" s="15" t="s">
        <v>112</v>
      </c>
      <c r="H18" s="14" t="s">
        <v>0</v>
      </c>
      <c r="I18" s="13">
        <v>400</v>
      </c>
      <c r="J18" s="28">
        <v>5000000</v>
      </c>
      <c r="K18" s="28"/>
      <c r="L18" s="28">
        <f t="shared" si="0"/>
        <v>5000000</v>
      </c>
      <c r="M18" s="40"/>
    </row>
    <row r="19" spans="1:13" ht="50.25" customHeight="1" x14ac:dyDescent="0.25">
      <c r="A19" s="16"/>
      <c r="B19" s="66" t="s">
        <v>488</v>
      </c>
      <c r="C19" s="66"/>
      <c r="D19" s="66"/>
      <c r="E19" s="66"/>
      <c r="F19" s="67"/>
      <c r="G19" s="19" t="s">
        <v>487</v>
      </c>
      <c r="H19" s="18" t="s">
        <v>486</v>
      </c>
      <c r="I19" s="17" t="s">
        <v>0</v>
      </c>
      <c r="J19" s="27">
        <v>32436000</v>
      </c>
      <c r="K19" s="27"/>
      <c r="L19" s="27">
        <f t="shared" si="0"/>
        <v>32436000</v>
      </c>
      <c r="M19" s="40"/>
    </row>
    <row r="20" spans="1:13" ht="51.75" customHeight="1" x14ac:dyDescent="0.25">
      <c r="A20" s="16"/>
      <c r="B20" s="64" t="s">
        <v>485</v>
      </c>
      <c r="C20" s="64"/>
      <c r="D20" s="64"/>
      <c r="E20" s="64"/>
      <c r="F20" s="65"/>
      <c r="G20" s="15" t="s">
        <v>484</v>
      </c>
      <c r="H20" s="14" t="s">
        <v>483</v>
      </c>
      <c r="I20" s="13" t="s">
        <v>0</v>
      </c>
      <c r="J20" s="28">
        <v>13000000</v>
      </c>
      <c r="K20" s="28"/>
      <c r="L20" s="28">
        <f t="shared" si="0"/>
        <v>13000000</v>
      </c>
      <c r="M20" s="40"/>
    </row>
    <row r="21" spans="1:13" ht="19.5" customHeight="1" x14ac:dyDescent="0.25">
      <c r="A21" s="16"/>
      <c r="B21" s="64">
        <v>300</v>
      </c>
      <c r="C21" s="64"/>
      <c r="D21" s="64"/>
      <c r="E21" s="64"/>
      <c r="F21" s="65"/>
      <c r="G21" s="15" t="s">
        <v>9</v>
      </c>
      <c r="H21" s="14" t="s">
        <v>0</v>
      </c>
      <c r="I21" s="13">
        <v>300</v>
      </c>
      <c r="J21" s="28">
        <v>13000000</v>
      </c>
      <c r="K21" s="28"/>
      <c r="L21" s="28">
        <f t="shared" si="0"/>
        <v>13000000</v>
      </c>
      <c r="M21" s="40"/>
    </row>
    <row r="22" spans="1:13" ht="54" customHeight="1" x14ac:dyDescent="0.25">
      <c r="A22" s="16"/>
      <c r="B22" s="64" t="s">
        <v>482</v>
      </c>
      <c r="C22" s="64"/>
      <c r="D22" s="64"/>
      <c r="E22" s="64"/>
      <c r="F22" s="65"/>
      <c r="G22" s="15" t="s">
        <v>481</v>
      </c>
      <c r="H22" s="14" t="s">
        <v>480</v>
      </c>
      <c r="I22" s="13" t="s">
        <v>0</v>
      </c>
      <c r="J22" s="28">
        <v>13000000</v>
      </c>
      <c r="K22" s="28"/>
      <c r="L22" s="28">
        <f t="shared" si="0"/>
        <v>13000000</v>
      </c>
      <c r="M22" s="40"/>
    </row>
    <row r="23" spans="1:13" ht="18.75" customHeight="1" x14ac:dyDescent="0.25">
      <c r="A23" s="16"/>
      <c r="B23" s="64">
        <v>300</v>
      </c>
      <c r="C23" s="64"/>
      <c r="D23" s="64"/>
      <c r="E23" s="64"/>
      <c r="F23" s="65"/>
      <c r="G23" s="15" t="s">
        <v>9</v>
      </c>
      <c r="H23" s="14" t="s">
        <v>0</v>
      </c>
      <c r="I23" s="13">
        <v>300</v>
      </c>
      <c r="J23" s="28">
        <v>13000000</v>
      </c>
      <c r="K23" s="28"/>
      <c r="L23" s="28">
        <f t="shared" si="0"/>
        <v>13000000</v>
      </c>
      <c r="M23" s="40"/>
    </row>
    <row r="24" spans="1:13" ht="20.25" customHeight="1" x14ac:dyDescent="0.25">
      <c r="A24" s="16"/>
      <c r="B24" s="64" t="s">
        <v>479</v>
      </c>
      <c r="C24" s="64"/>
      <c r="D24" s="64"/>
      <c r="E24" s="64"/>
      <c r="F24" s="65"/>
      <c r="G24" s="15" t="s">
        <v>478</v>
      </c>
      <c r="H24" s="14" t="s">
        <v>477</v>
      </c>
      <c r="I24" s="13" t="s">
        <v>0</v>
      </c>
      <c r="J24" s="28">
        <v>6436000</v>
      </c>
      <c r="K24" s="28"/>
      <c r="L24" s="28">
        <f t="shared" si="0"/>
        <v>6436000</v>
      </c>
      <c r="M24" s="40"/>
    </row>
    <row r="25" spans="1:13" ht="33" customHeight="1" x14ac:dyDescent="0.25">
      <c r="A25" s="16"/>
      <c r="B25" s="64">
        <v>400</v>
      </c>
      <c r="C25" s="64"/>
      <c r="D25" s="64"/>
      <c r="E25" s="64"/>
      <c r="F25" s="65"/>
      <c r="G25" s="15" t="s">
        <v>112</v>
      </c>
      <c r="H25" s="14" t="s">
        <v>0</v>
      </c>
      <c r="I25" s="13">
        <v>400</v>
      </c>
      <c r="J25" s="28">
        <v>6436000</v>
      </c>
      <c r="K25" s="28"/>
      <c r="L25" s="28">
        <f t="shared" si="0"/>
        <v>6436000</v>
      </c>
      <c r="M25" s="40"/>
    </row>
    <row r="26" spans="1:13" ht="37.5" customHeight="1" x14ac:dyDescent="0.25">
      <c r="A26" s="16"/>
      <c r="B26" s="66" t="s">
        <v>476</v>
      </c>
      <c r="C26" s="66"/>
      <c r="D26" s="66"/>
      <c r="E26" s="66"/>
      <c r="F26" s="67"/>
      <c r="G26" s="19" t="s">
        <v>475</v>
      </c>
      <c r="H26" s="18" t="s">
        <v>474</v>
      </c>
      <c r="I26" s="17" t="s">
        <v>0</v>
      </c>
      <c r="J26" s="27">
        <v>155740530</v>
      </c>
      <c r="K26" s="27"/>
      <c r="L26" s="27">
        <f t="shared" si="0"/>
        <v>155740530</v>
      </c>
      <c r="M26" s="40"/>
    </row>
    <row r="27" spans="1:13" ht="102" customHeight="1" x14ac:dyDescent="0.25">
      <c r="A27" s="16"/>
      <c r="B27" s="64" t="s">
        <v>473</v>
      </c>
      <c r="C27" s="64"/>
      <c r="D27" s="64"/>
      <c r="E27" s="64"/>
      <c r="F27" s="65"/>
      <c r="G27" s="15" t="s">
        <v>472</v>
      </c>
      <c r="H27" s="14" t="s">
        <v>471</v>
      </c>
      <c r="I27" s="13" t="s">
        <v>0</v>
      </c>
      <c r="J27" s="28">
        <v>184043400</v>
      </c>
      <c r="K27" s="28"/>
      <c r="L27" s="28">
        <f t="shared" si="0"/>
        <v>184043400</v>
      </c>
      <c r="M27" s="40"/>
    </row>
    <row r="28" spans="1:13" ht="21" customHeight="1" x14ac:dyDescent="0.25">
      <c r="A28" s="16"/>
      <c r="B28" s="64">
        <v>300</v>
      </c>
      <c r="C28" s="64"/>
      <c r="D28" s="64"/>
      <c r="E28" s="64"/>
      <c r="F28" s="65"/>
      <c r="G28" s="15" t="s">
        <v>9</v>
      </c>
      <c r="H28" s="14" t="s">
        <v>0</v>
      </c>
      <c r="I28" s="13">
        <v>300</v>
      </c>
      <c r="J28" s="28">
        <v>184043400</v>
      </c>
      <c r="K28" s="28"/>
      <c r="L28" s="28">
        <f t="shared" si="0"/>
        <v>184043400</v>
      </c>
      <c r="M28" s="40"/>
    </row>
    <row r="29" spans="1:13" ht="54" customHeight="1" x14ac:dyDescent="0.25">
      <c r="A29" s="16"/>
      <c r="B29" s="64" t="s">
        <v>470</v>
      </c>
      <c r="C29" s="64"/>
      <c r="D29" s="64"/>
      <c r="E29" s="64"/>
      <c r="F29" s="65"/>
      <c r="G29" s="15" t="s">
        <v>469</v>
      </c>
      <c r="H29" s="14" t="s">
        <v>468</v>
      </c>
      <c r="I29" s="13" t="s">
        <v>0</v>
      </c>
      <c r="J29" s="28">
        <v>-31517021</v>
      </c>
      <c r="K29" s="28"/>
      <c r="L29" s="28">
        <f t="shared" si="0"/>
        <v>-31517021</v>
      </c>
      <c r="M29" s="40"/>
    </row>
    <row r="30" spans="1:13" ht="36.75" customHeight="1" x14ac:dyDescent="0.25">
      <c r="A30" s="16"/>
      <c r="B30" s="64">
        <v>200</v>
      </c>
      <c r="C30" s="64"/>
      <c r="D30" s="64"/>
      <c r="E30" s="64"/>
      <c r="F30" s="65"/>
      <c r="G30" s="15" t="s">
        <v>5</v>
      </c>
      <c r="H30" s="14" t="s">
        <v>0</v>
      </c>
      <c r="I30" s="13">
        <v>200</v>
      </c>
      <c r="J30" s="28">
        <v>200000</v>
      </c>
      <c r="K30" s="28"/>
      <c r="L30" s="28">
        <f t="shared" si="0"/>
        <v>200000</v>
      </c>
      <c r="M30" s="40"/>
    </row>
    <row r="31" spans="1:13" ht="40.5" customHeight="1" x14ac:dyDescent="0.25">
      <c r="A31" s="16"/>
      <c r="B31" s="64">
        <v>600</v>
      </c>
      <c r="C31" s="64"/>
      <c r="D31" s="64"/>
      <c r="E31" s="64"/>
      <c r="F31" s="65"/>
      <c r="G31" s="15" t="s">
        <v>17</v>
      </c>
      <c r="H31" s="14" t="s">
        <v>0</v>
      </c>
      <c r="I31" s="13">
        <v>600</v>
      </c>
      <c r="J31" s="28">
        <v>-31717021</v>
      </c>
      <c r="K31" s="28"/>
      <c r="L31" s="28">
        <f t="shared" si="0"/>
        <v>-31717021</v>
      </c>
      <c r="M31" s="40"/>
    </row>
    <row r="32" spans="1:13" ht="19.5" customHeight="1" x14ac:dyDescent="0.25">
      <c r="A32" s="16"/>
      <c r="B32" s="64" t="s">
        <v>467</v>
      </c>
      <c r="C32" s="64"/>
      <c r="D32" s="64"/>
      <c r="E32" s="64"/>
      <c r="F32" s="65"/>
      <c r="G32" s="15" t="s">
        <v>466</v>
      </c>
      <c r="H32" s="14" t="s">
        <v>465</v>
      </c>
      <c r="I32" s="13" t="s">
        <v>0</v>
      </c>
      <c r="J32" s="28">
        <v>-4930861</v>
      </c>
      <c r="K32" s="28"/>
      <c r="L32" s="28">
        <f t="shared" si="0"/>
        <v>-4930861</v>
      </c>
      <c r="M32" s="40"/>
    </row>
    <row r="33" spans="1:13" ht="35.25" customHeight="1" x14ac:dyDescent="0.25">
      <c r="A33" s="16"/>
      <c r="B33" s="64">
        <v>200</v>
      </c>
      <c r="C33" s="64"/>
      <c r="D33" s="64"/>
      <c r="E33" s="64"/>
      <c r="F33" s="65"/>
      <c r="G33" s="15" t="s">
        <v>5</v>
      </c>
      <c r="H33" s="14" t="s">
        <v>0</v>
      </c>
      <c r="I33" s="13">
        <v>200</v>
      </c>
      <c r="J33" s="28">
        <v>-4930861</v>
      </c>
      <c r="K33" s="28"/>
      <c r="L33" s="28">
        <f t="shared" si="0"/>
        <v>-4930861</v>
      </c>
      <c r="M33" s="40"/>
    </row>
    <row r="34" spans="1:13" ht="34.5" customHeight="1" x14ac:dyDescent="0.25">
      <c r="A34" s="16"/>
      <c r="B34" s="64" t="s">
        <v>464</v>
      </c>
      <c r="C34" s="64"/>
      <c r="D34" s="64"/>
      <c r="E34" s="64"/>
      <c r="F34" s="65"/>
      <c r="G34" s="15" t="s">
        <v>463</v>
      </c>
      <c r="H34" s="14" t="s">
        <v>462</v>
      </c>
      <c r="I34" s="13" t="s">
        <v>0</v>
      </c>
      <c r="J34" s="28">
        <v>913577</v>
      </c>
      <c r="K34" s="28"/>
      <c r="L34" s="28">
        <f t="shared" si="0"/>
        <v>913577</v>
      </c>
      <c r="M34" s="40"/>
    </row>
    <row r="35" spans="1:13" ht="34.5" customHeight="1" x14ac:dyDescent="0.25">
      <c r="A35" s="16"/>
      <c r="B35" s="64">
        <v>200</v>
      </c>
      <c r="C35" s="64"/>
      <c r="D35" s="64"/>
      <c r="E35" s="64"/>
      <c r="F35" s="65"/>
      <c r="G35" s="15" t="s">
        <v>5</v>
      </c>
      <c r="H35" s="14" t="s">
        <v>0</v>
      </c>
      <c r="I35" s="13">
        <v>200</v>
      </c>
      <c r="J35" s="28">
        <v>913577</v>
      </c>
      <c r="K35" s="28"/>
      <c r="L35" s="28">
        <f t="shared" si="0"/>
        <v>913577</v>
      </c>
      <c r="M35" s="40"/>
    </row>
    <row r="36" spans="1:13" ht="66" customHeight="1" x14ac:dyDescent="0.25">
      <c r="A36" s="16"/>
      <c r="B36" s="64" t="s">
        <v>461</v>
      </c>
      <c r="C36" s="64"/>
      <c r="D36" s="64"/>
      <c r="E36" s="64"/>
      <c r="F36" s="65"/>
      <c r="G36" s="15" t="s">
        <v>519</v>
      </c>
      <c r="H36" s="14" t="s">
        <v>460</v>
      </c>
      <c r="I36" s="13" t="s">
        <v>0</v>
      </c>
      <c r="J36" s="28">
        <v>7231435</v>
      </c>
      <c r="K36" s="28"/>
      <c r="L36" s="28">
        <f t="shared" si="0"/>
        <v>7231435</v>
      </c>
      <c r="M36" s="40"/>
    </row>
    <row r="37" spans="1:13" ht="34.5" customHeight="1" x14ac:dyDescent="0.25">
      <c r="A37" s="16"/>
      <c r="B37" s="64">
        <v>200</v>
      </c>
      <c r="C37" s="64"/>
      <c r="D37" s="64"/>
      <c r="E37" s="64"/>
      <c r="F37" s="65"/>
      <c r="G37" s="15" t="s">
        <v>5</v>
      </c>
      <c r="H37" s="14" t="s">
        <v>0</v>
      </c>
      <c r="I37" s="13">
        <v>200</v>
      </c>
      <c r="J37" s="28">
        <v>7231435</v>
      </c>
      <c r="K37" s="28"/>
      <c r="L37" s="28">
        <f t="shared" si="0"/>
        <v>7231435</v>
      </c>
      <c r="M37" s="40"/>
    </row>
    <row r="38" spans="1:13" ht="34.5" customHeight="1" x14ac:dyDescent="0.25">
      <c r="A38" s="16"/>
      <c r="B38" s="68" t="s">
        <v>459</v>
      </c>
      <c r="C38" s="68"/>
      <c r="D38" s="68"/>
      <c r="E38" s="68"/>
      <c r="F38" s="69"/>
      <c r="G38" s="22" t="s">
        <v>458</v>
      </c>
      <c r="H38" s="21" t="s">
        <v>457</v>
      </c>
      <c r="I38" s="20" t="s">
        <v>0</v>
      </c>
      <c r="J38" s="26">
        <v>223595427</v>
      </c>
      <c r="K38" s="26">
        <f>K39+K54+K66+K72+K79+K85+K91</f>
        <v>-10007159</v>
      </c>
      <c r="L38" s="26">
        <f t="shared" si="0"/>
        <v>213588268</v>
      </c>
      <c r="M38" s="40"/>
    </row>
    <row r="39" spans="1:13" ht="35.25" customHeight="1" x14ac:dyDescent="0.25">
      <c r="A39" s="16"/>
      <c r="B39" s="66" t="s">
        <v>456</v>
      </c>
      <c r="C39" s="66"/>
      <c r="D39" s="66"/>
      <c r="E39" s="66"/>
      <c r="F39" s="67"/>
      <c r="G39" s="19" t="s">
        <v>455</v>
      </c>
      <c r="H39" s="18" t="s">
        <v>454</v>
      </c>
      <c r="I39" s="17" t="s">
        <v>0</v>
      </c>
      <c r="J39" s="27">
        <v>2523000</v>
      </c>
      <c r="K39" s="27"/>
      <c r="L39" s="27">
        <f t="shared" si="0"/>
        <v>2523000</v>
      </c>
      <c r="M39" s="40"/>
    </row>
    <row r="40" spans="1:13" ht="99.75" customHeight="1" x14ac:dyDescent="0.25">
      <c r="A40" s="16"/>
      <c r="B40" s="64" t="s">
        <v>453</v>
      </c>
      <c r="C40" s="64"/>
      <c r="D40" s="64"/>
      <c r="E40" s="64"/>
      <c r="F40" s="65"/>
      <c r="G40" s="15" t="s">
        <v>452</v>
      </c>
      <c r="H40" s="14" t="s">
        <v>451</v>
      </c>
      <c r="I40" s="13" t="s">
        <v>0</v>
      </c>
      <c r="J40" s="28">
        <v>1136000</v>
      </c>
      <c r="K40" s="28"/>
      <c r="L40" s="28">
        <f t="shared" si="0"/>
        <v>1136000</v>
      </c>
      <c r="M40" s="40"/>
    </row>
    <row r="41" spans="1:13" ht="37.5" customHeight="1" x14ac:dyDescent="0.25">
      <c r="A41" s="16"/>
      <c r="B41" s="64">
        <v>600</v>
      </c>
      <c r="C41" s="64"/>
      <c r="D41" s="64"/>
      <c r="E41" s="64"/>
      <c r="F41" s="65"/>
      <c r="G41" s="15" t="s">
        <v>17</v>
      </c>
      <c r="H41" s="14" t="s">
        <v>0</v>
      </c>
      <c r="I41" s="13">
        <v>600</v>
      </c>
      <c r="J41" s="28">
        <v>1136000</v>
      </c>
      <c r="K41" s="28"/>
      <c r="L41" s="28">
        <f t="shared" si="0"/>
        <v>1136000</v>
      </c>
      <c r="M41" s="40"/>
    </row>
    <row r="42" spans="1:13" ht="34.5" customHeight="1" x14ac:dyDescent="0.25">
      <c r="A42" s="16"/>
      <c r="B42" s="64" t="s">
        <v>450</v>
      </c>
      <c r="C42" s="64"/>
      <c r="D42" s="64"/>
      <c r="E42" s="64"/>
      <c r="F42" s="65"/>
      <c r="G42" s="33" t="s">
        <v>449</v>
      </c>
      <c r="H42" s="14" t="s">
        <v>448</v>
      </c>
      <c r="I42" s="13" t="s">
        <v>0</v>
      </c>
      <c r="J42" s="28">
        <v>1400000</v>
      </c>
      <c r="K42" s="28"/>
      <c r="L42" s="28">
        <f t="shared" si="0"/>
        <v>1400000</v>
      </c>
      <c r="M42" s="40"/>
    </row>
    <row r="43" spans="1:13" ht="18.75" customHeight="1" x14ac:dyDescent="0.25">
      <c r="A43" s="16"/>
      <c r="B43" s="64">
        <v>300</v>
      </c>
      <c r="C43" s="64"/>
      <c r="D43" s="64"/>
      <c r="E43" s="64"/>
      <c r="F43" s="65"/>
      <c r="G43" s="15" t="s">
        <v>9</v>
      </c>
      <c r="H43" s="14" t="s">
        <v>0</v>
      </c>
      <c r="I43" s="13">
        <v>300</v>
      </c>
      <c r="J43" s="28">
        <v>1400000</v>
      </c>
      <c r="K43" s="28"/>
      <c r="L43" s="28">
        <f t="shared" si="0"/>
        <v>1400000</v>
      </c>
      <c r="M43" s="40"/>
    </row>
    <row r="44" spans="1:13" ht="34.5" customHeight="1" x14ac:dyDescent="0.25">
      <c r="A44" s="16"/>
      <c r="B44" s="64" t="s">
        <v>447</v>
      </c>
      <c r="C44" s="64"/>
      <c r="D44" s="64"/>
      <c r="E44" s="64"/>
      <c r="F44" s="65"/>
      <c r="G44" s="15" t="s">
        <v>446</v>
      </c>
      <c r="H44" s="14" t="s">
        <v>445</v>
      </c>
      <c r="I44" s="13" t="s">
        <v>0</v>
      </c>
      <c r="J44" s="28">
        <v>-17055000</v>
      </c>
      <c r="K44" s="28"/>
      <c r="L44" s="28">
        <f t="shared" si="0"/>
        <v>-17055000</v>
      </c>
      <c r="M44" s="40"/>
    </row>
    <row r="45" spans="1:13" ht="39" customHeight="1" x14ac:dyDescent="0.25">
      <c r="A45" s="16"/>
      <c r="B45" s="64">
        <v>200</v>
      </c>
      <c r="C45" s="64"/>
      <c r="D45" s="64"/>
      <c r="E45" s="64"/>
      <c r="F45" s="65"/>
      <c r="G45" s="15" t="s">
        <v>5</v>
      </c>
      <c r="H45" s="14" t="s">
        <v>0</v>
      </c>
      <c r="I45" s="13">
        <v>200</v>
      </c>
      <c r="J45" s="28">
        <v>-2000000</v>
      </c>
      <c r="K45" s="28"/>
      <c r="L45" s="28">
        <f t="shared" si="0"/>
        <v>-2000000</v>
      </c>
      <c r="M45" s="40"/>
    </row>
    <row r="46" spans="1:13" ht="33.75" customHeight="1" x14ac:dyDescent="0.25">
      <c r="A46" s="16"/>
      <c r="B46" s="64">
        <v>600</v>
      </c>
      <c r="C46" s="64"/>
      <c r="D46" s="64"/>
      <c r="E46" s="64"/>
      <c r="F46" s="65"/>
      <c r="G46" s="15" t="s">
        <v>17</v>
      </c>
      <c r="H46" s="14" t="s">
        <v>0</v>
      </c>
      <c r="I46" s="13">
        <v>600</v>
      </c>
      <c r="J46" s="28">
        <v>-15055000</v>
      </c>
      <c r="K46" s="28"/>
      <c r="L46" s="28">
        <f t="shared" si="0"/>
        <v>-15055000</v>
      </c>
      <c r="M46" s="40"/>
    </row>
    <row r="47" spans="1:13" ht="19.5" customHeight="1" x14ac:dyDescent="0.25">
      <c r="A47" s="16"/>
      <c r="B47" s="64" t="s">
        <v>444</v>
      </c>
      <c r="C47" s="64"/>
      <c r="D47" s="64"/>
      <c r="E47" s="64"/>
      <c r="F47" s="65"/>
      <c r="G47" s="15" t="s">
        <v>443</v>
      </c>
      <c r="H47" s="14" t="s">
        <v>442</v>
      </c>
      <c r="I47" s="13" t="s">
        <v>0</v>
      </c>
      <c r="J47" s="28">
        <v>17042000</v>
      </c>
      <c r="K47" s="28"/>
      <c r="L47" s="28">
        <f t="shared" si="0"/>
        <v>17042000</v>
      </c>
      <c r="M47" s="40"/>
    </row>
    <row r="48" spans="1:13" ht="33.75" customHeight="1" x14ac:dyDescent="0.25">
      <c r="A48" s="16"/>
      <c r="B48" s="64">
        <v>200</v>
      </c>
      <c r="C48" s="64"/>
      <c r="D48" s="64"/>
      <c r="E48" s="64"/>
      <c r="F48" s="65"/>
      <c r="G48" s="15" t="s">
        <v>5</v>
      </c>
      <c r="H48" s="14" t="s">
        <v>0</v>
      </c>
      <c r="I48" s="13">
        <v>200</v>
      </c>
      <c r="J48" s="28">
        <v>6882000</v>
      </c>
      <c r="K48" s="28"/>
      <c r="L48" s="28">
        <f t="shared" si="0"/>
        <v>6882000</v>
      </c>
      <c r="M48" s="40"/>
    </row>
    <row r="49" spans="1:13" ht="36.75" customHeight="1" x14ac:dyDescent="0.25">
      <c r="A49" s="16"/>
      <c r="B49" s="64">
        <v>600</v>
      </c>
      <c r="C49" s="64"/>
      <c r="D49" s="64"/>
      <c r="E49" s="64"/>
      <c r="F49" s="65"/>
      <c r="G49" s="15" t="s">
        <v>17</v>
      </c>
      <c r="H49" s="14" t="s">
        <v>0</v>
      </c>
      <c r="I49" s="13">
        <v>600</v>
      </c>
      <c r="J49" s="28">
        <v>10160000</v>
      </c>
      <c r="K49" s="28"/>
      <c r="L49" s="28">
        <f t="shared" si="0"/>
        <v>10160000</v>
      </c>
      <c r="M49" s="40"/>
    </row>
    <row r="50" spans="1:13" ht="34.5" customHeight="1" x14ac:dyDescent="0.25">
      <c r="A50" s="16"/>
      <c r="B50" s="64" t="s">
        <v>441</v>
      </c>
      <c r="C50" s="64"/>
      <c r="D50" s="64"/>
      <c r="E50" s="64"/>
      <c r="F50" s="65"/>
      <c r="G50" s="15" t="s">
        <v>440</v>
      </c>
      <c r="H50" s="14" t="s">
        <v>439</v>
      </c>
      <c r="I50" s="13" t="s">
        <v>0</v>
      </c>
      <c r="J50" s="28">
        <v>-1079000</v>
      </c>
      <c r="K50" s="28"/>
      <c r="L50" s="28">
        <f t="shared" si="0"/>
        <v>-1079000</v>
      </c>
      <c r="M50" s="40"/>
    </row>
    <row r="51" spans="1:13" ht="18.75" customHeight="1" x14ac:dyDescent="0.25">
      <c r="A51" s="16"/>
      <c r="B51" s="64">
        <v>500</v>
      </c>
      <c r="C51" s="64"/>
      <c r="D51" s="64"/>
      <c r="E51" s="64"/>
      <c r="F51" s="65"/>
      <c r="G51" s="15" t="s">
        <v>109</v>
      </c>
      <c r="H51" s="14" t="s">
        <v>0</v>
      </c>
      <c r="I51" s="13">
        <v>500</v>
      </c>
      <c r="J51" s="28">
        <v>-1079000</v>
      </c>
      <c r="K51" s="28"/>
      <c r="L51" s="28">
        <f t="shared" si="0"/>
        <v>-1079000</v>
      </c>
      <c r="M51" s="40"/>
    </row>
    <row r="52" spans="1:13" ht="36" customHeight="1" x14ac:dyDescent="0.25">
      <c r="A52" s="16"/>
      <c r="B52" s="64" t="s">
        <v>438</v>
      </c>
      <c r="C52" s="64"/>
      <c r="D52" s="64"/>
      <c r="E52" s="64"/>
      <c r="F52" s="65"/>
      <c r="G52" s="15" t="s">
        <v>437</v>
      </c>
      <c r="H52" s="14" t="s">
        <v>436</v>
      </c>
      <c r="I52" s="13" t="s">
        <v>0</v>
      </c>
      <c r="J52" s="28">
        <v>1079000</v>
      </c>
      <c r="K52" s="28"/>
      <c r="L52" s="28">
        <f t="shared" si="0"/>
        <v>1079000</v>
      </c>
      <c r="M52" s="40"/>
    </row>
    <row r="53" spans="1:13" ht="21.75" customHeight="1" x14ac:dyDescent="0.25">
      <c r="A53" s="16"/>
      <c r="B53" s="64">
        <v>500</v>
      </c>
      <c r="C53" s="64"/>
      <c r="D53" s="64"/>
      <c r="E53" s="64"/>
      <c r="F53" s="65"/>
      <c r="G53" s="15" t="s">
        <v>109</v>
      </c>
      <c r="H53" s="14" t="s">
        <v>0</v>
      </c>
      <c r="I53" s="13">
        <v>500</v>
      </c>
      <c r="J53" s="28">
        <v>1079000</v>
      </c>
      <c r="K53" s="28"/>
      <c r="L53" s="28">
        <f t="shared" si="0"/>
        <v>1079000</v>
      </c>
      <c r="M53" s="40"/>
    </row>
    <row r="54" spans="1:13" ht="51" customHeight="1" x14ac:dyDescent="0.25">
      <c r="A54" s="16"/>
      <c r="B54" s="66" t="s">
        <v>435</v>
      </c>
      <c r="C54" s="66"/>
      <c r="D54" s="66"/>
      <c r="E54" s="66"/>
      <c r="F54" s="67"/>
      <c r="G54" s="19" t="s">
        <v>434</v>
      </c>
      <c r="H54" s="18" t="s">
        <v>433</v>
      </c>
      <c r="I54" s="17" t="s">
        <v>0</v>
      </c>
      <c r="J54" s="27">
        <v>273786567</v>
      </c>
      <c r="K54" s="27">
        <f>K55+K58+K60+K62+K64</f>
        <v>-13500000</v>
      </c>
      <c r="L54" s="27">
        <f t="shared" si="0"/>
        <v>260286567</v>
      </c>
      <c r="M54" s="40"/>
    </row>
    <row r="55" spans="1:13" ht="37.5" customHeight="1" x14ac:dyDescent="0.25">
      <c r="A55" s="16"/>
      <c r="B55" s="64" t="s">
        <v>432</v>
      </c>
      <c r="C55" s="64"/>
      <c r="D55" s="64"/>
      <c r="E55" s="64"/>
      <c r="F55" s="65"/>
      <c r="G55" s="15" t="s">
        <v>431</v>
      </c>
      <c r="H55" s="14" t="s">
        <v>430</v>
      </c>
      <c r="I55" s="13" t="s">
        <v>0</v>
      </c>
      <c r="J55" s="28">
        <v>273468043</v>
      </c>
      <c r="K55" s="28"/>
      <c r="L55" s="28">
        <f t="shared" si="0"/>
        <v>273468043</v>
      </c>
      <c r="M55" s="40"/>
    </row>
    <row r="56" spans="1:13" ht="36" customHeight="1" x14ac:dyDescent="0.25">
      <c r="A56" s="16"/>
      <c r="B56" s="64">
        <v>400</v>
      </c>
      <c r="C56" s="64"/>
      <c r="D56" s="64"/>
      <c r="E56" s="64"/>
      <c r="F56" s="65"/>
      <c r="G56" s="15" t="s">
        <v>112</v>
      </c>
      <c r="H56" s="14" t="s">
        <v>0</v>
      </c>
      <c r="I56" s="13">
        <v>400</v>
      </c>
      <c r="J56" s="28">
        <v>71673466</v>
      </c>
      <c r="K56" s="28"/>
      <c r="L56" s="28">
        <f t="shared" si="0"/>
        <v>71673466</v>
      </c>
      <c r="M56" s="40"/>
    </row>
    <row r="57" spans="1:13" ht="21.75" customHeight="1" x14ac:dyDescent="0.25">
      <c r="A57" s="16"/>
      <c r="B57" s="64">
        <v>500</v>
      </c>
      <c r="C57" s="64"/>
      <c r="D57" s="64"/>
      <c r="E57" s="64"/>
      <c r="F57" s="65"/>
      <c r="G57" s="15" t="s">
        <v>109</v>
      </c>
      <c r="H57" s="14" t="s">
        <v>0</v>
      </c>
      <c r="I57" s="13">
        <v>500</v>
      </c>
      <c r="J57" s="28">
        <v>201794577</v>
      </c>
      <c r="K57" s="28"/>
      <c r="L57" s="28">
        <f t="shared" si="0"/>
        <v>201794577</v>
      </c>
      <c r="M57" s="40"/>
    </row>
    <row r="58" spans="1:13" ht="63.75" customHeight="1" x14ac:dyDescent="0.25">
      <c r="A58" s="16"/>
      <c r="B58" s="64" t="s">
        <v>429</v>
      </c>
      <c r="C58" s="64"/>
      <c r="D58" s="64"/>
      <c r="E58" s="64"/>
      <c r="F58" s="65"/>
      <c r="G58" s="15" t="s">
        <v>428</v>
      </c>
      <c r="H58" s="14" t="s">
        <v>427</v>
      </c>
      <c r="I58" s="13" t="s">
        <v>0</v>
      </c>
      <c r="J58" s="28">
        <v>40468716</v>
      </c>
      <c r="K58" s="28">
        <f>K59</f>
        <v>-13500000</v>
      </c>
      <c r="L58" s="28">
        <f t="shared" si="0"/>
        <v>26968716</v>
      </c>
      <c r="M58" s="40"/>
    </row>
    <row r="59" spans="1:13" ht="19.5" customHeight="1" x14ac:dyDescent="0.25">
      <c r="A59" s="16"/>
      <c r="B59" s="64">
        <v>500</v>
      </c>
      <c r="C59" s="64"/>
      <c r="D59" s="64"/>
      <c r="E59" s="64"/>
      <c r="F59" s="65"/>
      <c r="G59" s="15" t="s">
        <v>109</v>
      </c>
      <c r="H59" s="14" t="s">
        <v>0</v>
      </c>
      <c r="I59" s="13">
        <v>500</v>
      </c>
      <c r="J59" s="28">
        <v>40468716</v>
      </c>
      <c r="K59" s="28">
        <v>-13500000</v>
      </c>
      <c r="L59" s="28">
        <f t="shared" si="0"/>
        <v>26968716</v>
      </c>
      <c r="M59" s="40"/>
    </row>
    <row r="60" spans="1:13" ht="66" customHeight="1" x14ac:dyDescent="0.25">
      <c r="A60" s="16"/>
      <c r="B60" s="64" t="s">
        <v>426</v>
      </c>
      <c r="C60" s="64"/>
      <c r="D60" s="64"/>
      <c r="E60" s="64"/>
      <c r="F60" s="65"/>
      <c r="G60" s="15" t="s">
        <v>425</v>
      </c>
      <c r="H60" s="14" t="s">
        <v>424</v>
      </c>
      <c r="I60" s="13" t="s">
        <v>0</v>
      </c>
      <c r="J60" s="28">
        <v>-4369476</v>
      </c>
      <c r="K60" s="28"/>
      <c r="L60" s="28">
        <f t="shared" si="0"/>
        <v>-4369476</v>
      </c>
      <c r="M60" s="40"/>
    </row>
    <row r="61" spans="1:13" ht="19.5" customHeight="1" x14ac:dyDescent="0.25">
      <c r="A61" s="16"/>
      <c r="B61" s="64">
        <v>500</v>
      </c>
      <c r="C61" s="64"/>
      <c r="D61" s="64"/>
      <c r="E61" s="64"/>
      <c r="F61" s="65"/>
      <c r="G61" s="15" t="s">
        <v>109</v>
      </c>
      <c r="H61" s="14" t="s">
        <v>0</v>
      </c>
      <c r="I61" s="13">
        <v>500</v>
      </c>
      <c r="J61" s="28">
        <v>-4369476</v>
      </c>
      <c r="K61" s="28"/>
      <c r="L61" s="28">
        <f t="shared" si="0"/>
        <v>-4369476</v>
      </c>
      <c r="M61" s="40"/>
    </row>
    <row r="62" spans="1:13" ht="52.5" customHeight="1" x14ac:dyDescent="0.25">
      <c r="A62" s="16"/>
      <c r="B62" s="64" t="s">
        <v>423</v>
      </c>
      <c r="C62" s="64"/>
      <c r="D62" s="64"/>
      <c r="E62" s="64"/>
      <c r="F62" s="65"/>
      <c r="G62" s="15" t="s">
        <v>422</v>
      </c>
      <c r="H62" s="14" t="s">
        <v>421</v>
      </c>
      <c r="I62" s="13" t="s">
        <v>0</v>
      </c>
      <c r="J62" s="28">
        <v>-31737316</v>
      </c>
      <c r="K62" s="28"/>
      <c r="L62" s="28">
        <f t="shared" si="0"/>
        <v>-31737316</v>
      </c>
      <c r="M62" s="40"/>
    </row>
    <row r="63" spans="1:13" ht="39" customHeight="1" x14ac:dyDescent="0.25">
      <c r="A63" s="16"/>
      <c r="B63" s="64">
        <v>400</v>
      </c>
      <c r="C63" s="64"/>
      <c r="D63" s="64"/>
      <c r="E63" s="64"/>
      <c r="F63" s="65"/>
      <c r="G63" s="15" t="s">
        <v>112</v>
      </c>
      <c r="H63" s="14" t="s">
        <v>0</v>
      </c>
      <c r="I63" s="13">
        <v>400</v>
      </c>
      <c r="J63" s="28">
        <v>-31737316</v>
      </c>
      <c r="K63" s="28"/>
      <c r="L63" s="28">
        <f t="shared" si="0"/>
        <v>-31737316</v>
      </c>
      <c r="M63" s="40"/>
    </row>
    <row r="64" spans="1:13" ht="69.75" customHeight="1" x14ac:dyDescent="0.25">
      <c r="A64" s="16"/>
      <c r="B64" s="64" t="s">
        <v>420</v>
      </c>
      <c r="C64" s="64"/>
      <c r="D64" s="64"/>
      <c r="E64" s="64"/>
      <c r="F64" s="65"/>
      <c r="G64" s="15" t="s">
        <v>419</v>
      </c>
      <c r="H64" s="14" t="s">
        <v>418</v>
      </c>
      <c r="I64" s="13" t="s">
        <v>0</v>
      </c>
      <c r="J64" s="28">
        <v>-4043400</v>
      </c>
      <c r="K64" s="28"/>
      <c r="L64" s="28">
        <f t="shared" si="0"/>
        <v>-4043400</v>
      </c>
      <c r="M64" s="40"/>
    </row>
    <row r="65" spans="1:13" ht="36.75" customHeight="1" x14ac:dyDescent="0.25">
      <c r="A65" s="16"/>
      <c r="B65" s="64">
        <v>400</v>
      </c>
      <c r="C65" s="64"/>
      <c r="D65" s="64"/>
      <c r="E65" s="64"/>
      <c r="F65" s="65"/>
      <c r="G65" s="15" t="s">
        <v>112</v>
      </c>
      <c r="H65" s="14" t="s">
        <v>0</v>
      </c>
      <c r="I65" s="13">
        <v>400</v>
      </c>
      <c r="J65" s="28">
        <v>-4043400</v>
      </c>
      <c r="K65" s="28"/>
      <c r="L65" s="28">
        <f t="shared" si="0"/>
        <v>-4043400</v>
      </c>
      <c r="M65" s="40"/>
    </row>
    <row r="66" spans="1:13" ht="65.25" customHeight="1" x14ac:dyDescent="0.25">
      <c r="A66" s="16"/>
      <c r="B66" s="66" t="s">
        <v>417</v>
      </c>
      <c r="C66" s="66"/>
      <c r="D66" s="66"/>
      <c r="E66" s="66"/>
      <c r="F66" s="67"/>
      <c r="G66" s="19" t="s">
        <v>416</v>
      </c>
      <c r="H66" s="18" t="s">
        <v>415</v>
      </c>
      <c r="I66" s="17" t="s">
        <v>0</v>
      </c>
      <c r="J66" s="27">
        <v>25108700</v>
      </c>
      <c r="K66" s="27"/>
      <c r="L66" s="27">
        <f t="shared" si="0"/>
        <v>25108700</v>
      </c>
      <c r="M66" s="40"/>
    </row>
    <row r="67" spans="1:13" ht="64.5" customHeight="1" x14ac:dyDescent="0.25">
      <c r="A67" s="16"/>
      <c r="B67" s="64" t="s">
        <v>414</v>
      </c>
      <c r="C67" s="64"/>
      <c r="D67" s="64"/>
      <c r="E67" s="64"/>
      <c r="F67" s="65"/>
      <c r="G67" s="15" t="s">
        <v>413</v>
      </c>
      <c r="H67" s="14" t="s">
        <v>412</v>
      </c>
      <c r="I67" s="13" t="s">
        <v>0</v>
      </c>
      <c r="J67" s="28">
        <v>25108700</v>
      </c>
      <c r="K67" s="28"/>
      <c r="L67" s="28">
        <f t="shared" si="0"/>
        <v>25108700</v>
      </c>
      <c r="M67" s="40"/>
    </row>
    <row r="68" spans="1:13" ht="35.25" customHeight="1" x14ac:dyDescent="0.25">
      <c r="A68" s="16"/>
      <c r="B68" s="64">
        <v>600</v>
      </c>
      <c r="C68" s="64"/>
      <c r="D68" s="64"/>
      <c r="E68" s="64"/>
      <c r="F68" s="65"/>
      <c r="G68" s="15" t="s">
        <v>17</v>
      </c>
      <c r="H68" s="14" t="s">
        <v>0</v>
      </c>
      <c r="I68" s="13">
        <v>600</v>
      </c>
      <c r="J68" s="28">
        <v>25108700</v>
      </c>
      <c r="K68" s="28"/>
      <c r="L68" s="28">
        <f t="shared" si="0"/>
        <v>25108700</v>
      </c>
      <c r="M68" s="40"/>
    </row>
    <row r="69" spans="1:13" ht="36.75" customHeight="1" x14ac:dyDescent="0.25">
      <c r="A69" s="16"/>
      <c r="B69" s="64" t="s">
        <v>411</v>
      </c>
      <c r="C69" s="64"/>
      <c r="D69" s="64"/>
      <c r="E69" s="64"/>
      <c r="F69" s="65"/>
      <c r="G69" s="15" t="s">
        <v>410</v>
      </c>
      <c r="H69" s="14" t="s">
        <v>409</v>
      </c>
      <c r="I69" s="13" t="s">
        <v>0</v>
      </c>
      <c r="J69" s="28" t="s">
        <v>0</v>
      </c>
      <c r="K69" s="28"/>
      <c r="L69" s="28"/>
      <c r="M69" s="40"/>
    </row>
    <row r="70" spans="1:13" ht="85.5" customHeight="1" x14ac:dyDescent="0.25">
      <c r="A70" s="16"/>
      <c r="B70" s="64">
        <v>100</v>
      </c>
      <c r="C70" s="64"/>
      <c r="D70" s="64"/>
      <c r="E70" s="64"/>
      <c r="F70" s="65"/>
      <c r="G70" s="15" t="s">
        <v>13</v>
      </c>
      <c r="H70" s="14" t="s">
        <v>0</v>
      </c>
      <c r="I70" s="13">
        <v>100</v>
      </c>
      <c r="J70" s="28">
        <v>500000</v>
      </c>
      <c r="K70" s="28"/>
      <c r="L70" s="28">
        <f t="shared" si="0"/>
        <v>500000</v>
      </c>
      <c r="M70" s="40"/>
    </row>
    <row r="71" spans="1:13" ht="40.5" customHeight="1" x14ac:dyDescent="0.25">
      <c r="A71" s="16"/>
      <c r="B71" s="64">
        <v>600</v>
      </c>
      <c r="C71" s="64"/>
      <c r="D71" s="64"/>
      <c r="E71" s="64"/>
      <c r="F71" s="65"/>
      <c r="G71" s="15" t="s">
        <v>17</v>
      </c>
      <c r="H71" s="14" t="s">
        <v>0</v>
      </c>
      <c r="I71" s="13">
        <v>600</v>
      </c>
      <c r="J71" s="28">
        <v>-500000</v>
      </c>
      <c r="K71" s="28"/>
      <c r="L71" s="28">
        <f t="shared" si="0"/>
        <v>-500000</v>
      </c>
      <c r="M71" s="40"/>
    </row>
    <row r="72" spans="1:13" ht="52.5" customHeight="1" x14ac:dyDescent="0.25">
      <c r="A72" s="16"/>
      <c r="B72" s="66" t="s">
        <v>408</v>
      </c>
      <c r="C72" s="66"/>
      <c r="D72" s="66"/>
      <c r="E72" s="66"/>
      <c r="F72" s="67"/>
      <c r="G72" s="19" t="s">
        <v>517</v>
      </c>
      <c r="H72" s="18" t="s">
        <v>407</v>
      </c>
      <c r="I72" s="17" t="s">
        <v>0</v>
      </c>
      <c r="J72" s="27">
        <v>-1000000</v>
      </c>
      <c r="K72" s="27"/>
      <c r="L72" s="27">
        <f t="shared" si="0"/>
        <v>-1000000</v>
      </c>
      <c r="M72" s="40"/>
    </row>
    <row r="73" spans="1:13" ht="24" customHeight="1" x14ac:dyDescent="0.25">
      <c r="A73" s="16"/>
      <c r="B73" s="64" t="s">
        <v>406</v>
      </c>
      <c r="C73" s="64"/>
      <c r="D73" s="64"/>
      <c r="E73" s="64"/>
      <c r="F73" s="65"/>
      <c r="G73" s="15" t="s">
        <v>405</v>
      </c>
      <c r="H73" s="14" t="s">
        <v>404</v>
      </c>
      <c r="I73" s="13" t="s">
        <v>0</v>
      </c>
      <c r="J73" s="28">
        <v>1437908</v>
      </c>
      <c r="K73" s="28"/>
      <c r="L73" s="28">
        <f t="shared" si="0"/>
        <v>1437908</v>
      </c>
      <c r="M73" s="40"/>
    </row>
    <row r="74" spans="1:13" ht="35.25" customHeight="1" x14ac:dyDescent="0.25">
      <c r="A74" s="16"/>
      <c r="B74" s="64">
        <v>600</v>
      </c>
      <c r="C74" s="64"/>
      <c r="D74" s="64"/>
      <c r="E74" s="64"/>
      <c r="F74" s="65"/>
      <c r="G74" s="15" t="s">
        <v>17</v>
      </c>
      <c r="H74" s="14" t="s">
        <v>0</v>
      </c>
      <c r="I74" s="13">
        <v>600</v>
      </c>
      <c r="J74" s="28">
        <v>1437908</v>
      </c>
      <c r="K74" s="28"/>
      <c r="L74" s="28">
        <f t="shared" si="0"/>
        <v>1437908</v>
      </c>
      <c r="M74" s="40"/>
    </row>
    <row r="75" spans="1:13" ht="50.25" customHeight="1" x14ac:dyDescent="0.25">
      <c r="A75" s="16"/>
      <c r="B75" s="64" t="s">
        <v>403</v>
      </c>
      <c r="C75" s="64"/>
      <c r="D75" s="64"/>
      <c r="E75" s="64"/>
      <c r="F75" s="65"/>
      <c r="G75" s="15" t="s">
        <v>402</v>
      </c>
      <c r="H75" s="14" t="s">
        <v>401</v>
      </c>
      <c r="I75" s="13" t="s">
        <v>0</v>
      </c>
      <c r="J75" s="28">
        <v>400000</v>
      </c>
      <c r="K75" s="28"/>
      <c r="L75" s="28">
        <f t="shared" si="0"/>
        <v>400000</v>
      </c>
      <c r="M75" s="40"/>
    </row>
    <row r="76" spans="1:13" ht="36" customHeight="1" x14ac:dyDescent="0.25">
      <c r="A76" s="16"/>
      <c r="B76" s="64">
        <v>600</v>
      </c>
      <c r="C76" s="64"/>
      <c r="D76" s="64"/>
      <c r="E76" s="64"/>
      <c r="F76" s="65"/>
      <c r="G76" s="15" t="s">
        <v>17</v>
      </c>
      <c r="H76" s="14" t="s">
        <v>0</v>
      </c>
      <c r="I76" s="13">
        <v>600</v>
      </c>
      <c r="J76" s="28">
        <v>400000</v>
      </c>
      <c r="K76" s="28"/>
      <c r="L76" s="28">
        <f t="shared" si="0"/>
        <v>400000</v>
      </c>
      <c r="M76" s="40"/>
    </row>
    <row r="77" spans="1:13" ht="48.75" customHeight="1" x14ac:dyDescent="0.25">
      <c r="A77" s="16"/>
      <c r="B77" s="64" t="s">
        <v>400</v>
      </c>
      <c r="C77" s="64"/>
      <c r="D77" s="64"/>
      <c r="E77" s="64"/>
      <c r="F77" s="65"/>
      <c r="G77" s="15" t="s">
        <v>399</v>
      </c>
      <c r="H77" s="14" t="s">
        <v>398</v>
      </c>
      <c r="I77" s="13" t="s">
        <v>0</v>
      </c>
      <c r="J77" s="28">
        <v>-2837908</v>
      </c>
      <c r="K77" s="28"/>
      <c r="L77" s="28">
        <f t="shared" si="0"/>
        <v>-2837908</v>
      </c>
      <c r="M77" s="40"/>
    </row>
    <row r="78" spans="1:13" ht="17.25" customHeight="1" x14ac:dyDescent="0.25">
      <c r="A78" s="16"/>
      <c r="B78" s="64">
        <v>500</v>
      </c>
      <c r="C78" s="64"/>
      <c r="D78" s="64"/>
      <c r="E78" s="64"/>
      <c r="F78" s="65"/>
      <c r="G78" s="15" t="s">
        <v>109</v>
      </c>
      <c r="H78" s="14" t="s">
        <v>0</v>
      </c>
      <c r="I78" s="13">
        <v>500</v>
      </c>
      <c r="J78" s="28">
        <v>-2837908</v>
      </c>
      <c r="K78" s="28"/>
      <c r="L78" s="28">
        <f t="shared" ref="L78:L143" si="1">J78+K78</f>
        <v>-2837908</v>
      </c>
      <c r="M78" s="40"/>
    </row>
    <row r="79" spans="1:13" ht="63.75" customHeight="1" x14ac:dyDescent="0.25">
      <c r="A79" s="16"/>
      <c r="B79" s="66" t="s">
        <v>397</v>
      </c>
      <c r="C79" s="66"/>
      <c r="D79" s="66"/>
      <c r="E79" s="66"/>
      <c r="F79" s="67"/>
      <c r="G79" s="19" t="s">
        <v>396</v>
      </c>
      <c r="H79" s="18" t="s">
        <v>395</v>
      </c>
      <c r="I79" s="17" t="s">
        <v>0</v>
      </c>
      <c r="J79" s="27" t="s">
        <v>0</v>
      </c>
      <c r="K79" s="27">
        <f>K80+K83</f>
        <v>3492841</v>
      </c>
      <c r="L79" s="27">
        <v>3492841</v>
      </c>
      <c r="M79" s="40"/>
    </row>
    <row r="80" spans="1:13" ht="35.25" customHeight="1" x14ac:dyDescent="0.25">
      <c r="A80" s="16"/>
      <c r="B80" s="64" t="s">
        <v>394</v>
      </c>
      <c r="C80" s="64"/>
      <c r="D80" s="64"/>
      <c r="E80" s="64"/>
      <c r="F80" s="65"/>
      <c r="G80" s="15" t="s">
        <v>393</v>
      </c>
      <c r="H80" s="14" t="s">
        <v>392</v>
      </c>
      <c r="I80" s="13" t="s">
        <v>0</v>
      </c>
      <c r="J80" s="28" t="s">
        <v>0</v>
      </c>
      <c r="K80" s="28"/>
      <c r="L80" s="28"/>
      <c r="M80" s="40"/>
    </row>
    <row r="81" spans="1:13" ht="35.25" customHeight="1" x14ac:dyDescent="0.25">
      <c r="A81" s="16"/>
      <c r="B81" s="64">
        <v>200</v>
      </c>
      <c r="C81" s="64"/>
      <c r="D81" s="64"/>
      <c r="E81" s="64"/>
      <c r="F81" s="65"/>
      <c r="G81" s="15" t="s">
        <v>5</v>
      </c>
      <c r="H81" s="14" t="s">
        <v>0</v>
      </c>
      <c r="I81" s="13">
        <v>200</v>
      </c>
      <c r="J81" s="28">
        <v>224500</v>
      </c>
      <c r="K81" s="28"/>
      <c r="L81" s="28">
        <f t="shared" si="1"/>
        <v>224500</v>
      </c>
      <c r="M81" s="40"/>
    </row>
    <row r="82" spans="1:13" ht="35.25" customHeight="1" x14ac:dyDescent="0.25">
      <c r="A82" s="16"/>
      <c r="B82" s="64">
        <v>600</v>
      </c>
      <c r="C82" s="64"/>
      <c r="D82" s="64"/>
      <c r="E82" s="64"/>
      <c r="F82" s="65"/>
      <c r="G82" s="15" t="s">
        <v>17</v>
      </c>
      <c r="H82" s="14" t="s">
        <v>0</v>
      </c>
      <c r="I82" s="13">
        <v>600</v>
      </c>
      <c r="J82" s="28">
        <v>-224500</v>
      </c>
      <c r="K82" s="28"/>
      <c r="L82" s="28">
        <f t="shared" si="1"/>
        <v>-224500</v>
      </c>
      <c r="M82" s="40"/>
    </row>
    <row r="83" spans="1:13" ht="35.25" customHeight="1" x14ac:dyDescent="0.25">
      <c r="A83" s="16"/>
      <c r="B83" s="49"/>
      <c r="C83" s="49"/>
      <c r="D83" s="49"/>
      <c r="E83" s="49"/>
      <c r="F83" s="50"/>
      <c r="G83" s="15" t="s">
        <v>539</v>
      </c>
      <c r="H83" s="50" t="s">
        <v>540</v>
      </c>
      <c r="I83" s="13"/>
      <c r="J83" s="28"/>
      <c r="K83" s="51">
        <f>K84</f>
        <v>3492841</v>
      </c>
      <c r="L83" s="28">
        <f>J83+K83</f>
        <v>3492841</v>
      </c>
      <c r="M83" s="40"/>
    </row>
    <row r="84" spans="1:13" ht="21" customHeight="1" x14ac:dyDescent="0.25">
      <c r="A84" s="16"/>
      <c r="B84" s="49"/>
      <c r="C84" s="49"/>
      <c r="D84" s="49"/>
      <c r="E84" s="49"/>
      <c r="F84" s="50"/>
      <c r="G84" s="15" t="s">
        <v>109</v>
      </c>
      <c r="H84" s="50"/>
      <c r="I84" s="13">
        <v>500</v>
      </c>
      <c r="J84" s="28"/>
      <c r="K84" s="51">
        <v>3492841</v>
      </c>
      <c r="L84" s="28">
        <f>J84+K84</f>
        <v>3492841</v>
      </c>
      <c r="M84" s="40"/>
    </row>
    <row r="85" spans="1:13" ht="33" customHeight="1" x14ac:dyDescent="0.25">
      <c r="A85" s="16"/>
      <c r="B85" s="66" t="s">
        <v>391</v>
      </c>
      <c r="C85" s="66"/>
      <c r="D85" s="66"/>
      <c r="E85" s="66"/>
      <c r="F85" s="67"/>
      <c r="G85" s="19" t="s">
        <v>390</v>
      </c>
      <c r="H85" s="18" t="s">
        <v>389</v>
      </c>
      <c r="I85" s="17" t="s">
        <v>0</v>
      </c>
      <c r="J85" s="27">
        <v>1000000</v>
      </c>
      <c r="K85" s="27"/>
      <c r="L85" s="27">
        <f t="shared" si="1"/>
        <v>1000000</v>
      </c>
      <c r="M85" s="40"/>
    </row>
    <row r="86" spans="1:13" ht="51.75" customHeight="1" x14ac:dyDescent="0.25">
      <c r="A86" s="16"/>
      <c r="B86" s="64" t="s">
        <v>388</v>
      </c>
      <c r="C86" s="64"/>
      <c r="D86" s="64"/>
      <c r="E86" s="64"/>
      <c r="F86" s="65"/>
      <c r="G86" s="15" t="s">
        <v>387</v>
      </c>
      <c r="H86" s="14" t="s">
        <v>386</v>
      </c>
      <c r="I86" s="13" t="s">
        <v>0</v>
      </c>
      <c r="J86" s="28">
        <v>1000000</v>
      </c>
      <c r="K86" s="28"/>
      <c r="L86" s="28">
        <f t="shared" si="1"/>
        <v>1000000</v>
      </c>
      <c r="M86" s="40"/>
    </row>
    <row r="87" spans="1:13" ht="34.5" customHeight="1" x14ac:dyDescent="0.25">
      <c r="A87" s="16"/>
      <c r="B87" s="64">
        <v>200</v>
      </c>
      <c r="C87" s="64"/>
      <c r="D87" s="64"/>
      <c r="E87" s="64"/>
      <c r="F87" s="65"/>
      <c r="G87" s="15" t="s">
        <v>5</v>
      </c>
      <c r="H87" s="14" t="s">
        <v>0</v>
      </c>
      <c r="I87" s="13">
        <v>200</v>
      </c>
      <c r="J87" s="28">
        <v>-440000</v>
      </c>
      <c r="K87" s="28"/>
      <c r="L87" s="28">
        <f t="shared" si="1"/>
        <v>-440000</v>
      </c>
      <c r="M87" s="40"/>
    </row>
    <row r="88" spans="1:13" ht="20.25" customHeight="1" x14ac:dyDescent="0.25">
      <c r="A88" s="16"/>
      <c r="B88" s="64">
        <v>300</v>
      </c>
      <c r="C88" s="64"/>
      <c r="D88" s="64"/>
      <c r="E88" s="64"/>
      <c r="F88" s="65"/>
      <c r="G88" s="15" t="s">
        <v>9</v>
      </c>
      <c r="H88" s="14" t="s">
        <v>0</v>
      </c>
      <c r="I88" s="13">
        <v>300</v>
      </c>
      <c r="J88" s="28">
        <v>-540000</v>
      </c>
      <c r="K88" s="28"/>
      <c r="L88" s="28">
        <f t="shared" si="1"/>
        <v>-540000</v>
      </c>
      <c r="M88" s="40"/>
    </row>
    <row r="89" spans="1:13" ht="36.75" customHeight="1" x14ac:dyDescent="0.25">
      <c r="A89" s="16"/>
      <c r="B89" s="64">
        <v>600</v>
      </c>
      <c r="C89" s="64"/>
      <c r="D89" s="64"/>
      <c r="E89" s="64"/>
      <c r="F89" s="65"/>
      <c r="G89" s="15" t="s">
        <v>17</v>
      </c>
      <c r="H89" s="14" t="s">
        <v>0</v>
      </c>
      <c r="I89" s="13">
        <v>600</v>
      </c>
      <c r="J89" s="28">
        <v>1680000</v>
      </c>
      <c r="K89" s="28"/>
      <c r="L89" s="28">
        <f t="shared" si="1"/>
        <v>1680000</v>
      </c>
      <c r="M89" s="40"/>
    </row>
    <row r="90" spans="1:13" ht="20.25" customHeight="1" x14ac:dyDescent="0.25">
      <c r="A90" s="16"/>
      <c r="B90" s="64">
        <v>800</v>
      </c>
      <c r="C90" s="64"/>
      <c r="D90" s="64"/>
      <c r="E90" s="64"/>
      <c r="F90" s="65"/>
      <c r="G90" s="15" t="s">
        <v>1</v>
      </c>
      <c r="H90" s="14" t="s">
        <v>0</v>
      </c>
      <c r="I90" s="13">
        <v>800</v>
      </c>
      <c r="J90" s="28">
        <v>300000</v>
      </c>
      <c r="K90" s="28"/>
      <c r="L90" s="28">
        <f t="shared" si="1"/>
        <v>300000</v>
      </c>
      <c r="M90" s="40"/>
    </row>
    <row r="91" spans="1:13" ht="36" customHeight="1" x14ac:dyDescent="0.25">
      <c r="A91" s="16"/>
      <c r="B91" s="66" t="s">
        <v>385</v>
      </c>
      <c r="C91" s="66"/>
      <c r="D91" s="66"/>
      <c r="E91" s="66"/>
      <c r="F91" s="67"/>
      <c r="G91" s="19" t="s">
        <v>384</v>
      </c>
      <c r="H91" s="18" t="s">
        <v>383</v>
      </c>
      <c r="I91" s="17" t="s">
        <v>0</v>
      </c>
      <c r="J91" s="27">
        <v>-77822840</v>
      </c>
      <c r="K91" s="27"/>
      <c r="L91" s="27">
        <f t="shared" si="1"/>
        <v>-77822840</v>
      </c>
      <c r="M91" s="40"/>
    </row>
    <row r="92" spans="1:13" ht="49.5" customHeight="1" x14ac:dyDescent="0.25">
      <c r="A92" s="16"/>
      <c r="B92" s="64" t="s">
        <v>382</v>
      </c>
      <c r="C92" s="64"/>
      <c r="D92" s="64"/>
      <c r="E92" s="64"/>
      <c r="F92" s="65"/>
      <c r="G92" s="15" t="s">
        <v>381</v>
      </c>
      <c r="H92" s="14" t="s">
        <v>380</v>
      </c>
      <c r="I92" s="13" t="s">
        <v>0</v>
      </c>
      <c r="J92" s="28">
        <v>-77822840</v>
      </c>
      <c r="K92" s="28"/>
      <c r="L92" s="28">
        <f t="shared" si="1"/>
        <v>-77822840</v>
      </c>
      <c r="M92" s="40"/>
    </row>
    <row r="93" spans="1:13" ht="20.25" customHeight="1" x14ac:dyDescent="0.25">
      <c r="A93" s="16"/>
      <c r="B93" s="64">
        <v>500</v>
      </c>
      <c r="C93" s="64"/>
      <c r="D93" s="64"/>
      <c r="E93" s="64"/>
      <c r="F93" s="65"/>
      <c r="G93" s="15" t="s">
        <v>109</v>
      </c>
      <c r="H93" s="14" t="s">
        <v>0</v>
      </c>
      <c r="I93" s="13">
        <v>500</v>
      </c>
      <c r="J93" s="28">
        <v>-77822840</v>
      </c>
      <c r="K93" s="28"/>
      <c r="L93" s="28">
        <f t="shared" si="1"/>
        <v>-77822840</v>
      </c>
      <c r="M93" s="40"/>
    </row>
    <row r="94" spans="1:13" ht="37.5" customHeight="1" x14ac:dyDescent="0.25">
      <c r="A94" s="16"/>
      <c r="B94" s="68" t="s">
        <v>379</v>
      </c>
      <c r="C94" s="68"/>
      <c r="D94" s="68"/>
      <c r="E94" s="68"/>
      <c r="F94" s="69"/>
      <c r="G94" s="22" t="s">
        <v>378</v>
      </c>
      <c r="H94" s="21" t="s">
        <v>377</v>
      </c>
      <c r="I94" s="20" t="s">
        <v>0</v>
      </c>
      <c r="J94" s="26">
        <v>123527464</v>
      </c>
      <c r="K94" s="26"/>
      <c r="L94" s="26">
        <f t="shared" si="1"/>
        <v>123527464</v>
      </c>
      <c r="M94" s="40"/>
    </row>
    <row r="95" spans="1:13" ht="36" customHeight="1" x14ac:dyDescent="0.25">
      <c r="A95" s="16"/>
      <c r="B95" s="66" t="s">
        <v>376</v>
      </c>
      <c r="C95" s="66"/>
      <c r="D95" s="66"/>
      <c r="E95" s="66"/>
      <c r="F95" s="67"/>
      <c r="G95" s="19" t="s">
        <v>375</v>
      </c>
      <c r="H95" s="18" t="s">
        <v>374</v>
      </c>
      <c r="I95" s="17" t="s">
        <v>0</v>
      </c>
      <c r="J95" s="27">
        <v>167580586</v>
      </c>
      <c r="K95" s="27"/>
      <c r="L95" s="27">
        <f t="shared" si="1"/>
        <v>167580586</v>
      </c>
      <c r="M95" s="40"/>
    </row>
    <row r="96" spans="1:13" ht="66" customHeight="1" x14ac:dyDescent="0.25">
      <c r="A96" s="16"/>
      <c r="B96" s="64" t="s">
        <v>373</v>
      </c>
      <c r="C96" s="64"/>
      <c r="D96" s="64"/>
      <c r="E96" s="64"/>
      <c r="F96" s="65"/>
      <c r="G96" s="15" t="s">
        <v>372</v>
      </c>
      <c r="H96" s="14" t="s">
        <v>371</v>
      </c>
      <c r="I96" s="13" t="s">
        <v>0</v>
      </c>
      <c r="J96" s="28">
        <v>19300</v>
      </c>
      <c r="K96" s="28"/>
      <c r="L96" s="28">
        <f t="shared" si="1"/>
        <v>19300</v>
      </c>
      <c r="M96" s="40"/>
    </row>
    <row r="97" spans="1:13" ht="41.25" customHeight="1" x14ac:dyDescent="0.25">
      <c r="A97" s="16"/>
      <c r="B97" s="64">
        <v>200</v>
      </c>
      <c r="C97" s="64"/>
      <c r="D97" s="64"/>
      <c r="E97" s="64"/>
      <c r="F97" s="65"/>
      <c r="G97" s="15" t="s">
        <v>5</v>
      </c>
      <c r="H97" s="14" t="s">
        <v>0</v>
      </c>
      <c r="I97" s="13">
        <v>200</v>
      </c>
      <c r="J97" s="28">
        <v>350</v>
      </c>
      <c r="K97" s="28"/>
      <c r="L97" s="28">
        <f t="shared" si="1"/>
        <v>350</v>
      </c>
      <c r="M97" s="40"/>
    </row>
    <row r="98" spans="1:13" ht="19.5" customHeight="1" x14ac:dyDescent="0.25">
      <c r="A98" s="16"/>
      <c r="B98" s="64">
        <v>300</v>
      </c>
      <c r="C98" s="64"/>
      <c r="D98" s="64"/>
      <c r="E98" s="64"/>
      <c r="F98" s="65"/>
      <c r="G98" s="15" t="s">
        <v>9</v>
      </c>
      <c r="H98" s="14" t="s">
        <v>0</v>
      </c>
      <c r="I98" s="13">
        <v>300</v>
      </c>
      <c r="J98" s="28">
        <v>18950</v>
      </c>
      <c r="K98" s="28"/>
      <c r="L98" s="28">
        <f t="shared" si="1"/>
        <v>18950</v>
      </c>
      <c r="M98" s="40"/>
    </row>
    <row r="99" spans="1:13" ht="63.75" customHeight="1" x14ac:dyDescent="0.25">
      <c r="A99" s="16"/>
      <c r="B99" s="64" t="s">
        <v>370</v>
      </c>
      <c r="C99" s="64"/>
      <c r="D99" s="64"/>
      <c r="E99" s="64"/>
      <c r="F99" s="65"/>
      <c r="G99" s="15" t="s">
        <v>369</v>
      </c>
      <c r="H99" s="14" t="s">
        <v>368</v>
      </c>
      <c r="I99" s="13" t="s">
        <v>0</v>
      </c>
      <c r="J99" s="28">
        <v>166340600</v>
      </c>
      <c r="K99" s="28"/>
      <c r="L99" s="28">
        <f t="shared" si="1"/>
        <v>166340600</v>
      </c>
      <c r="M99" s="40"/>
    </row>
    <row r="100" spans="1:13" ht="20.25" customHeight="1" x14ac:dyDescent="0.25">
      <c r="A100" s="16"/>
      <c r="B100" s="64">
        <v>500</v>
      </c>
      <c r="C100" s="64"/>
      <c r="D100" s="64"/>
      <c r="E100" s="64"/>
      <c r="F100" s="65"/>
      <c r="G100" s="15" t="s">
        <v>109</v>
      </c>
      <c r="H100" s="14" t="s">
        <v>0</v>
      </c>
      <c r="I100" s="13">
        <v>500</v>
      </c>
      <c r="J100" s="28">
        <v>166340600</v>
      </c>
      <c r="K100" s="28"/>
      <c r="L100" s="28">
        <f t="shared" si="1"/>
        <v>166340600</v>
      </c>
      <c r="M100" s="40"/>
    </row>
    <row r="101" spans="1:13" ht="81" customHeight="1" x14ac:dyDescent="0.25">
      <c r="A101" s="16"/>
      <c r="B101" s="64" t="s">
        <v>367</v>
      </c>
      <c r="C101" s="64"/>
      <c r="D101" s="64"/>
      <c r="E101" s="64"/>
      <c r="F101" s="65"/>
      <c r="G101" s="15" t="s">
        <v>366</v>
      </c>
      <c r="H101" s="14" t="s">
        <v>365</v>
      </c>
      <c r="I101" s="13" t="s">
        <v>0</v>
      </c>
      <c r="J101" s="28">
        <v>1220686</v>
      </c>
      <c r="K101" s="28"/>
      <c r="L101" s="28">
        <f t="shared" si="1"/>
        <v>1220686</v>
      </c>
      <c r="M101" s="40"/>
    </row>
    <row r="102" spans="1:13" ht="21.75" customHeight="1" x14ac:dyDescent="0.25">
      <c r="A102" s="16"/>
      <c r="B102" s="64">
        <v>500</v>
      </c>
      <c r="C102" s="64"/>
      <c r="D102" s="64"/>
      <c r="E102" s="64"/>
      <c r="F102" s="65"/>
      <c r="G102" s="15" t="s">
        <v>109</v>
      </c>
      <c r="H102" s="14" t="s">
        <v>0</v>
      </c>
      <c r="I102" s="13">
        <v>500</v>
      </c>
      <c r="J102" s="28">
        <v>1220686</v>
      </c>
      <c r="K102" s="28"/>
      <c r="L102" s="28">
        <f t="shared" si="1"/>
        <v>1220686</v>
      </c>
      <c r="M102" s="40"/>
    </row>
    <row r="103" spans="1:13" ht="96.75" customHeight="1" x14ac:dyDescent="0.25">
      <c r="A103" s="16"/>
      <c r="B103" s="64" t="s">
        <v>364</v>
      </c>
      <c r="C103" s="64"/>
      <c r="D103" s="64"/>
      <c r="E103" s="64"/>
      <c r="F103" s="65"/>
      <c r="G103" s="15" t="s">
        <v>363</v>
      </c>
      <c r="H103" s="14" t="s">
        <v>362</v>
      </c>
      <c r="I103" s="13" t="s">
        <v>0</v>
      </c>
      <c r="J103" s="28">
        <v>-3022</v>
      </c>
      <c r="K103" s="28"/>
      <c r="L103" s="28">
        <f t="shared" si="1"/>
        <v>-3022</v>
      </c>
      <c r="M103" s="40"/>
    </row>
    <row r="104" spans="1:13" ht="20.25" customHeight="1" x14ac:dyDescent="0.25">
      <c r="A104" s="16"/>
      <c r="B104" s="64">
        <v>500</v>
      </c>
      <c r="C104" s="64"/>
      <c r="D104" s="64"/>
      <c r="E104" s="64"/>
      <c r="F104" s="65"/>
      <c r="G104" s="15" t="s">
        <v>109</v>
      </c>
      <c r="H104" s="14" t="s">
        <v>0</v>
      </c>
      <c r="I104" s="13">
        <v>500</v>
      </c>
      <c r="J104" s="28">
        <v>-3022</v>
      </c>
      <c r="K104" s="28"/>
      <c r="L104" s="28">
        <f t="shared" si="1"/>
        <v>-3022</v>
      </c>
      <c r="M104" s="40"/>
    </row>
    <row r="105" spans="1:13" ht="97.5" customHeight="1" x14ac:dyDescent="0.25">
      <c r="A105" s="16"/>
      <c r="B105" s="64" t="s">
        <v>361</v>
      </c>
      <c r="C105" s="64"/>
      <c r="D105" s="64"/>
      <c r="E105" s="64"/>
      <c r="F105" s="65"/>
      <c r="G105" s="15" t="s">
        <v>360</v>
      </c>
      <c r="H105" s="14" t="s">
        <v>359</v>
      </c>
      <c r="I105" s="13" t="s">
        <v>0</v>
      </c>
      <c r="J105" s="28">
        <v>516</v>
      </c>
      <c r="K105" s="28"/>
      <c r="L105" s="28">
        <f t="shared" si="1"/>
        <v>516</v>
      </c>
      <c r="M105" s="40"/>
    </row>
    <row r="106" spans="1:13" ht="21.75" customHeight="1" x14ac:dyDescent="0.25">
      <c r="A106" s="16"/>
      <c r="B106" s="64">
        <v>500</v>
      </c>
      <c r="C106" s="64"/>
      <c r="D106" s="64"/>
      <c r="E106" s="64"/>
      <c r="F106" s="65"/>
      <c r="G106" s="15" t="s">
        <v>109</v>
      </c>
      <c r="H106" s="14" t="s">
        <v>0</v>
      </c>
      <c r="I106" s="13">
        <v>500</v>
      </c>
      <c r="J106" s="28">
        <v>516</v>
      </c>
      <c r="K106" s="28"/>
      <c r="L106" s="28">
        <f t="shared" si="1"/>
        <v>516</v>
      </c>
      <c r="M106" s="40"/>
    </row>
    <row r="107" spans="1:13" ht="79.5" customHeight="1" x14ac:dyDescent="0.25">
      <c r="A107" s="16"/>
      <c r="B107" s="64" t="s">
        <v>358</v>
      </c>
      <c r="C107" s="64"/>
      <c r="D107" s="64"/>
      <c r="E107" s="64"/>
      <c r="F107" s="65"/>
      <c r="G107" s="15" t="s">
        <v>357</v>
      </c>
      <c r="H107" s="14" t="s">
        <v>356</v>
      </c>
      <c r="I107" s="13" t="s">
        <v>0</v>
      </c>
      <c r="J107" s="28">
        <v>2506</v>
      </c>
      <c r="K107" s="28"/>
      <c r="L107" s="28">
        <f t="shared" si="1"/>
        <v>2506</v>
      </c>
      <c r="M107" s="40"/>
    </row>
    <row r="108" spans="1:13" ht="22.5" customHeight="1" x14ac:dyDescent="0.25">
      <c r="A108" s="16"/>
      <c r="B108" s="64">
        <v>500</v>
      </c>
      <c r="C108" s="64"/>
      <c r="D108" s="64"/>
      <c r="E108" s="64"/>
      <c r="F108" s="65"/>
      <c r="G108" s="15" t="s">
        <v>109</v>
      </c>
      <c r="H108" s="14" t="s">
        <v>0</v>
      </c>
      <c r="I108" s="13">
        <v>500</v>
      </c>
      <c r="J108" s="28">
        <v>2506</v>
      </c>
      <c r="K108" s="28"/>
      <c r="L108" s="28">
        <f t="shared" si="1"/>
        <v>2506</v>
      </c>
      <c r="M108" s="40"/>
    </row>
    <row r="109" spans="1:13" ht="36.75" customHeight="1" x14ac:dyDescent="0.25">
      <c r="A109" s="16"/>
      <c r="B109" s="64" t="s">
        <v>355</v>
      </c>
      <c r="C109" s="64"/>
      <c r="D109" s="64"/>
      <c r="E109" s="64"/>
      <c r="F109" s="65"/>
      <c r="G109" s="15" t="s">
        <v>354</v>
      </c>
      <c r="H109" s="14" t="s">
        <v>353</v>
      </c>
      <c r="I109" s="13" t="s">
        <v>0</v>
      </c>
      <c r="J109" s="28">
        <v>-59462</v>
      </c>
      <c r="K109" s="28"/>
      <c r="L109" s="28">
        <f t="shared" si="1"/>
        <v>-59462</v>
      </c>
      <c r="M109" s="40"/>
    </row>
    <row r="110" spans="1:13" ht="18.75" customHeight="1" x14ac:dyDescent="0.25">
      <c r="A110" s="16"/>
      <c r="B110" s="64">
        <v>300</v>
      </c>
      <c r="C110" s="64"/>
      <c r="D110" s="64"/>
      <c r="E110" s="64"/>
      <c r="F110" s="65"/>
      <c r="G110" s="15" t="s">
        <v>9</v>
      </c>
      <c r="H110" s="14" t="s">
        <v>0</v>
      </c>
      <c r="I110" s="13">
        <v>300</v>
      </c>
      <c r="J110" s="28">
        <v>-59462</v>
      </c>
      <c r="K110" s="28"/>
      <c r="L110" s="28">
        <f t="shared" si="1"/>
        <v>-59462</v>
      </c>
      <c r="M110" s="40"/>
    </row>
    <row r="111" spans="1:13" ht="51.75" customHeight="1" x14ac:dyDescent="0.25">
      <c r="A111" s="16"/>
      <c r="B111" s="64" t="s">
        <v>352</v>
      </c>
      <c r="C111" s="64"/>
      <c r="D111" s="64"/>
      <c r="E111" s="64"/>
      <c r="F111" s="65"/>
      <c r="G111" s="15" t="s">
        <v>351</v>
      </c>
      <c r="H111" s="14" t="s">
        <v>350</v>
      </c>
      <c r="I111" s="13" t="s">
        <v>0</v>
      </c>
      <c r="J111" s="28" t="s">
        <v>0</v>
      </c>
      <c r="K111" s="28"/>
      <c r="L111" s="28"/>
      <c r="M111" s="40"/>
    </row>
    <row r="112" spans="1:13" ht="34.5" customHeight="1" x14ac:dyDescent="0.25">
      <c r="A112" s="16"/>
      <c r="B112" s="64">
        <v>600</v>
      </c>
      <c r="C112" s="64"/>
      <c r="D112" s="64"/>
      <c r="E112" s="64"/>
      <c r="F112" s="65"/>
      <c r="G112" s="15" t="s">
        <v>17</v>
      </c>
      <c r="H112" s="14" t="s">
        <v>0</v>
      </c>
      <c r="I112" s="13">
        <v>600</v>
      </c>
      <c r="J112" s="28">
        <v>12800</v>
      </c>
      <c r="K112" s="28"/>
      <c r="L112" s="28">
        <f t="shared" si="1"/>
        <v>12800</v>
      </c>
      <c r="M112" s="40"/>
    </row>
    <row r="113" spans="1:13" ht="21.75" customHeight="1" x14ac:dyDescent="0.25">
      <c r="A113" s="16"/>
      <c r="B113" s="64">
        <v>800</v>
      </c>
      <c r="C113" s="64"/>
      <c r="D113" s="64"/>
      <c r="E113" s="64"/>
      <c r="F113" s="65"/>
      <c r="G113" s="15" t="s">
        <v>1</v>
      </c>
      <c r="H113" s="14" t="s">
        <v>0</v>
      </c>
      <c r="I113" s="13">
        <v>800</v>
      </c>
      <c r="J113" s="28">
        <v>-12800</v>
      </c>
      <c r="K113" s="28"/>
      <c r="L113" s="28">
        <f t="shared" si="1"/>
        <v>-12800</v>
      </c>
      <c r="M113" s="40"/>
    </row>
    <row r="114" spans="1:13" ht="38.25" customHeight="1" x14ac:dyDescent="0.25">
      <c r="A114" s="16"/>
      <c r="B114" s="64" t="s">
        <v>349</v>
      </c>
      <c r="C114" s="64"/>
      <c r="D114" s="64"/>
      <c r="E114" s="64"/>
      <c r="F114" s="65"/>
      <c r="G114" s="15" t="s">
        <v>348</v>
      </c>
      <c r="H114" s="14" t="s">
        <v>347</v>
      </c>
      <c r="I114" s="13" t="s">
        <v>0</v>
      </c>
      <c r="J114" s="28">
        <v>59462</v>
      </c>
      <c r="K114" s="28"/>
      <c r="L114" s="28">
        <f t="shared" si="1"/>
        <v>59462</v>
      </c>
      <c r="M114" s="40"/>
    </row>
    <row r="115" spans="1:13" ht="18" customHeight="1" x14ac:dyDescent="0.25">
      <c r="A115" s="16"/>
      <c r="B115" s="64">
        <v>300</v>
      </c>
      <c r="C115" s="64"/>
      <c r="D115" s="64"/>
      <c r="E115" s="64"/>
      <c r="F115" s="65"/>
      <c r="G115" s="15" t="s">
        <v>9</v>
      </c>
      <c r="H115" s="14" t="s">
        <v>0</v>
      </c>
      <c r="I115" s="13">
        <v>300</v>
      </c>
      <c r="J115" s="28">
        <v>59462</v>
      </c>
      <c r="K115" s="28"/>
      <c r="L115" s="28">
        <f t="shared" si="1"/>
        <v>59462</v>
      </c>
      <c r="M115" s="40"/>
    </row>
    <row r="116" spans="1:13" ht="33.75" customHeight="1" x14ac:dyDescent="0.25">
      <c r="A116" s="16"/>
      <c r="B116" s="66" t="s">
        <v>346</v>
      </c>
      <c r="C116" s="66"/>
      <c r="D116" s="66"/>
      <c r="E116" s="66"/>
      <c r="F116" s="67"/>
      <c r="G116" s="19" t="s">
        <v>345</v>
      </c>
      <c r="H116" s="18" t="s">
        <v>344</v>
      </c>
      <c r="I116" s="17" t="s">
        <v>0</v>
      </c>
      <c r="J116" s="27">
        <v>-44053122</v>
      </c>
      <c r="K116" s="27"/>
      <c r="L116" s="27">
        <f t="shared" si="1"/>
        <v>-44053122</v>
      </c>
      <c r="M116" s="40"/>
    </row>
    <row r="117" spans="1:13" ht="68.25" customHeight="1" x14ac:dyDescent="0.25">
      <c r="A117" s="16"/>
      <c r="B117" s="64" t="s">
        <v>343</v>
      </c>
      <c r="C117" s="64"/>
      <c r="D117" s="64"/>
      <c r="E117" s="64"/>
      <c r="F117" s="65"/>
      <c r="G117" s="15" t="s">
        <v>342</v>
      </c>
      <c r="H117" s="14" t="s">
        <v>341</v>
      </c>
      <c r="I117" s="13" t="s">
        <v>0</v>
      </c>
      <c r="J117" s="28">
        <v>-44053122</v>
      </c>
      <c r="K117" s="28"/>
      <c r="L117" s="28">
        <f t="shared" si="1"/>
        <v>-44053122</v>
      </c>
      <c r="M117" s="40"/>
    </row>
    <row r="118" spans="1:13" ht="33.75" customHeight="1" x14ac:dyDescent="0.25">
      <c r="A118" s="16"/>
      <c r="B118" s="64">
        <v>400</v>
      </c>
      <c r="C118" s="64"/>
      <c r="D118" s="64"/>
      <c r="E118" s="64"/>
      <c r="F118" s="65"/>
      <c r="G118" s="15" t="s">
        <v>112</v>
      </c>
      <c r="H118" s="14" t="s">
        <v>0</v>
      </c>
      <c r="I118" s="13">
        <v>400</v>
      </c>
      <c r="J118" s="28">
        <v>-44053122</v>
      </c>
      <c r="K118" s="28"/>
      <c r="L118" s="28">
        <f t="shared" si="1"/>
        <v>-44053122</v>
      </c>
      <c r="M118" s="40"/>
    </row>
    <row r="119" spans="1:13" ht="33" customHeight="1" x14ac:dyDescent="0.25">
      <c r="A119" s="16"/>
      <c r="B119" s="66" t="s">
        <v>340</v>
      </c>
      <c r="C119" s="66"/>
      <c r="D119" s="66"/>
      <c r="E119" s="66"/>
      <c r="F119" s="67"/>
      <c r="G119" s="19" t="s">
        <v>339</v>
      </c>
      <c r="H119" s="18" t="s">
        <v>338</v>
      </c>
      <c r="I119" s="17" t="s">
        <v>0</v>
      </c>
      <c r="J119" s="27" t="s">
        <v>0</v>
      </c>
      <c r="K119" s="27"/>
      <c r="L119" s="27"/>
      <c r="M119" s="40"/>
    </row>
    <row r="120" spans="1:13" ht="49.5" customHeight="1" x14ac:dyDescent="0.25">
      <c r="A120" s="16"/>
      <c r="B120" s="64" t="s">
        <v>337</v>
      </c>
      <c r="C120" s="64"/>
      <c r="D120" s="64"/>
      <c r="E120" s="64"/>
      <c r="F120" s="65"/>
      <c r="G120" s="15" t="s">
        <v>336</v>
      </c>
      <c r="H120" s="14" t="s">
        <v>335</v>
      </c>
      <c r="I120" s="13" t="s">
        <v>0</v>
      </c>
      <c r="J120" s="28">
        <v>-500000</v>
      </c>
      <c r="K120" s="28"/>
      <c r="L120" s="28">
        <f t="shared" si="1"/>
        <v>-500000</v>
      </c>
      <c r="M120" s="40"/>
    </row>
    <row r="121" spans="1:13" ht="17.25" customHeight="1" x14ac:dyDescent="0.25">
      <c r="A121" s="16"/>
      <c r="B121" s="64">
        <v>800</v>
      </c>
      <c r="C121" s="64"/>
      <c r="D121" s="64"/>
      <c r="E121" s="64"/>
      <c r="F121" s="65"/>
      <c r="G121" s="15" t="s">
        <v>1</v>
      </c>
      <c r="H121" s="14" t="s">
        <v>0</v>
      </c>
      <c r="I121" s="13">
        <v>800</v>
      </c>
      <c r="J121" s="28">
        <v>-500000</v>
      </c>
      <c r="K121" s="28"/>
      <c r="L121" s="28">
        <f t="shared" si="1"/>
        <v>-500000</v>
      </c>
      <c r="M121" s="40"/>
    </row>
    <row r="122" spans="1:13" ht="50.25" customHeight="1" x14ac:dyDescent="0.25">
      <c r="A122" s="16"/>
      <c r="B122" s="64" t="s">
        <v>334</v>
      </c>
      <c r="C122" s="64"/>
      <c r="D122" s="64"/>
      <c r="E122" s="64"/>
      <c r="F122" s="65"/>
      <c r="G122" s="15" t="s">
        <v>333</v>
      </c>
      <c r="H122" s="14" t="s">
        <v>332</v>
      </c>
      <c r="I122" s="13" t="s">
        <v>0</v>
      </c>
      <c r="J122" s="28">
        <v>500000</v>
      </c>
      <c r="K122" s="28"/>
      <c r="L122" s="28">
        <f t="shared" si="1"/>
        <v>500000</v>
      </c>
      <c r="M122" s="40"/>
    </row>
    <row r="123" spans="1:13" ht="33.75" customHeight="1" x14ac:dyDescent="0.25">
      <c r="A123" s="16"/>
      <c r="B123" s="64">
        <v>200</v>
      </c>
      <c r="C123" s="64"/>
      <c r="D123" s="64"/>
      <c r="E123" s="64"/>
      <c r="F123" s="65"/>
      <c r="G123" s="15" t="s">
        <v>5</v>
      </c>
      <c r="H123" s="14" t="s">
        <v>0</v>
      </c>
      <c r="I123" s="13">
        <v>200</v>
      </c>
      <c r="J123" s="28">
        <v>-250000</v>
      </c>
      <c r="K123" s="28"/>
      <c r="L123" s="28">
        <f t="shared" si="1"/>
        <v>-250000</v>
      </c>
      <c r="M123" s="40"/>
    </row>
    <row r="124" spans="1:13" ht="19.5" customHeight="1" x14ac:dyDescent="0.25">
      <c r="A124" s="16"/>
      <c r="B124" s="64">
        <v>300</v>
      </c>
      <c r="C124" s="64"/>
      <c r="D124" s="64"/>
      <c r="E124" s="64"/>
      <c r="F124" s="65"/>
      <c r="G124" s="15" t="s">
        <v>9</v>
      </c>
      <c r="H124" s="14" t="s">
        <v>0</v>
      </c>
      <c r="I124" s="13">
        <v>300</v>
      </c>
      <c r="J124" s="28">
        <v>500000</v>
      </c>
      <c r="K124" s="28"/>
      <c r="L124" s="28">
        <f t="shared" si="1"/>
        <v>500000</v>
      </c>
      <c r="M124" s="40"/>
    </row>
    <row r="125" spans="1:13" ht="40.5" customHeight="1" x14ac:dyDescent="0.25">
      <c r="A125" s="16"/>
      <c r="B125" s="64">
        <v>600</v>
      </c>
      <c r="C125" s="64"/>
      <c r="D125" s="64"/>
      <c r="E125" s="64"/>
      <c r="F125" s="65"/>
      <c r="G125" s="15" t="s">
        <v>17</v>
      </c>
      <c r="H125" s="14" t="s">
        <v>0</v>
      </c>
      <c r="I125" s="13">
        <v>600</v>
      </c>
      <c r="J125" s="28">
        <v>250000</v>
      </c>
      <c r="K125" s="28"/>
      <c r="L125" s="28">
        <f t="shared" si="1"/>
        <v>250000</v>
      </c>
      <c r="M125" s="40"/>
    </row>
    <row r="126" spans="1:13" ht="39.75" customHeight="1" x14ac:dyDescent="0.25">
      <c r="A126" s="16"/>
      <c r="B126" s="68" t="s">
        <v>331</v>
      </c>
      <c r="C126" s="68"/>
      <c r="D126" s="68"/>
      <c r="E126" s="68"/>
      <c r="F126" s="69"/>
      <c r="G126" s="22" t="s">
        <v>330</v>
      </c>
      <c r="H126" s="21" t="s">
        <v>329</v>
      </c>
      <c r="I126" s="20" t="s">
        <v>0</v>
      </c>
      <c r="J126" s="26">
        <v>5060423</v>
      </c>
      <c r="K126" s="26"/>
      <c r="L126" s="26">
        <f t="shared" si="1"/>
        <v>5060423</v>
      </c>
      <c r="M126" s="40"/>
    </row>
    <row r="127" spans="1:13" ht="18" customHeight="1" x14ac:dyDescent="0.25">
      <c r="A127" s="16"/>
      <c r="B127" s="66" t="s">
        <v>328</v>
      </c>
      <c r="C127" s="66"/>
      <c r="D127" s="66"/>
      <c r="E127" s="66"/>
      <c r="F127" s="67"/>
      <c r="G127" s="19" t="s">
        <v>327</v>
      </c>
      <c r="H127" s="18" t="s">
        <v>326</v>
      </c>
      <c r="I127" s="17" t="s">
        <v>0</v>
      </c>
      <c r="J127" s="27">
        <v>5060423</v>
      </c>
      <c r="K127" s="27"/>
      <c r="L127" s="27">
        <f t="shared" si="1"/>
        <v>5060423</v>
      </c>
      <c r="M127" s="40"/>
    </row>
    <row r="128" spans="1:13" ht="35.25" customHeight="1" x14ac:dyDescent="0.25">
      <c r="A128" s="16"/>
      <c r="B128" s="64" t="s">
        <v>325</v>
      </c>
      <c r="C128" s="64"/>
      <c r="D128" s="64"/>
      <c r="E128" s="64"/>
      <c r="F128" s="65"/>
      <c r="G128" s="15" t="s">
        <v>324</v>
      </c>
      <c r="H128" s="14" t="s">
        <v>323</v>
      </c>
      <c r="I128" s="13" t="s">
        <v>0</v>
      </c>
      <c r="J128" s="28">
        <v>1360423</v>
      </c>
      <c r="K128" s="28"/>
      <c r="L128" s="28">
        <f t="shared" si="1"/>
        <v>1360423</v>
      </c>
      <c r="M128" s="40"/>
    </row>
    <row r="129" spans="1:13" ht="38.25" customHeight="1" x14ac:dyDescent="0.25">
      <c r="A129" s="16"/>
      <c r="B129" s="64">
        <v>200</v>
      </c>
      <c r="C129" s="64"/>
      <c r="D129" s="64"/>
      <c r="E129" s="64"/>
      <c r="F129" s="65"/>
      <c r="G129" s="15" t="s">
        <v>5</v>
      </c>
      <c r="H129" s="14" t="s">
        <v>0</v>
      </c>
      <c r="I129" s="13">
        <v>200</v>
      </c>
      <c r="J129" s="28">
        <v>278347.82</v>
      </c>
      <c r="K129" s="28"/>
      <c r="L129" s="28">
        <f t="shared" si="1"/>
        <v>278347.82</v>
      </c>
      <c r="M129" s="40"/>
    </row>
    <row r="130" spans="1:13" ht="20.25" customHeight="1" x14ac:dyDescent="0.25">
      <c r="A130" s="16"/>
      <c r="B130" s="64">
        <v>300</v>
      </c>
      <c r="C130" s="64"/>
      <c r="D130" s="64"/>
      <c r="E130" s="64"/>
      <c r="F130" s="65"/>
      <c r="G130" s="15" t="s">
        <v>9</v>
      </c>
      <c r="H130" s="14" t="s">
        <v>0</v>
      </c>
      <c r="I130" s="13">
        <v>300</v>
      </c>
      <c r="J130" s="28">
        <v>1082075.18</v>
      </c>
      <c r="K130" s="28"/>
      <c r="L130" s="28">
        <f t="shared" si="1"/>
        <v>1082075.18</v>
      </c>
      <c r="M130" s="40"/>
    </row>
    <row r="131" spans="1:13" ht="51.75" customHeight="1" x14ac:dyDescent="0.25">
      <c r="A131" s="16"/>
      <c r="B131" s="64" t="s">
        <v>322</v>
      </c>
      <c r="C131" s="64"/>
      <c r="D131" s="64"/>
      <c r="E131" s="64"/>
      <c r="F131" s="65"/>
      <c r="G131" s="15" t="s">
        <v>321</v>
      </c>
      <c r="H131" s="14" t="s">
        <v>320</v>
      </c>
      <c r="I131" s="13" t="s">
        <v>0</v>
      </c>
      <c r="J131" s="28">
        <v>3700000</v>
      </c>
      <c r="K131" s="28"/>
      <c r="L131" s="28">
        <f t="shared" si="1"/>
        <v>3700000</v>
      </c>
      <c r="M131" s="40"/>
    </row>
    <row r="132" spans="1:13" ht="19.5" customHeight="1" x14ac:dyDescent="0.25">
      <c r="A132" s="16"/>
      <c r="B132" s="64">
        <v>500</v>
      </c>
      <c r="C132" s="64"/>
      <c r="D132" s="64"/>
      <c r="E132" s="64"/>
      <c r="F132" s="65"/>
      <c r="G132" s="15" t="s">
        <v>109</v>
      </c>
      <c r="H132" s="14" t="s">
        <v>0</v>
      </c>
      <c r="I132" s="13">
        <v>500</v>
      </c>
      <c r="J132" s="28">
        <v>3700000</v>
      </c>
      <c r="K132" s="28"/>
      <c r="L132" s="28">
        <f t="shared" si="1"/>
        <v>3700000</v>
      </c>
      <c r="M132" s="40"/>
    </row>
    <row r="133" spans="1:13" ht="48.75" customHeight="1" x14ac:dyDescent="0.25">
      <c r="A133" s="16"/>
      <c r="B133" s="68" t="s">
        <v>319</v>
      </c>
      <c r="C133" s="68"/>
      <c r="D133" s="68"/>
      <c r="E133" s="68"/>
      <c r="F133" s="69"/>
      <c r="G133" s="22" t="s">
        <v>318</v>
      </c>
      <c r="H133" s="21" t="s">
        <v>317</v>
      </c>
      <c r="I133" s="20" t="s">
        <v>0</v>
      </c>
      <c r="J133" s="26">
        <v>461277004</v>
      </c>
      <c r="K133" s="26"/>
      <c r="L133" s="26">
        <f t="shared" si="1"/>
        <v>461277004</v>
      </c>
      <c r="M133" s="40"/>
    </row>
    <row r="134" spans="1:13" ht="48.75" customHeight="1" x14ac:dyDescent="0.25">
      <c r="A134" s="16"/>
      <c r="B134" s="66" t="s">
        <v>316</v>
      </c>
      <c r="C134" s="66"/>
      <c r="D134" s="66"/>
      <c r="E134" s="66"/>
      <c r="F134" s="67"/>
      <c r="G134" s="19" t="s">
        <v>315</v>
      </c>
      <c r="H134" s="18" t="s">
        <v>314</v>
      </c>
      <c r="I134" s="17" t="s">
        <v>0</v>
      </c>
      <c r="J134" s="27">
        <v>-14603080</v>
      </c>
      <c r="K134" s="27"/>
      <c r="L134" s="27">
        <f t="shared" si="1"/>
        <v>-14603080</v>
      </c>
      <c r="M134" s="40"/>
    </row>
    <row r="135" spans="1:13" ht="66.75" customHeight="1" x14ac:dyDescent="0.25">
      <c r="A135" s="16"/>
      <c r="B135" s="64" t="s">
        <v>313</v>
      </c>
      <c r="C135" s="64"/>
      <c r="D135" s="64"/>
      <c r="E135" s="64"/>
      <c r="F135" s="65"/>
      <c r="G135" s="15" t="s">
        <v>312</v>
      </c>
      <c r="H135" s="14" t="s">
        <v>311</v>
      </c>
      <c r="I135" s="13" t="s">
        <v>0</v>
      </c>
      <c r="J135" s="28">
        <v>-3000000</v>
      </c>
      <c r="K135" s="28"/>
      <c r="L135" s="28">
        <f t="shared" si="1"/>
        <v>-3000000</v>
      </c>
      <c r="M135" s="40"/>
    </row>
    <row r="136" spans="1:13" ht="19.5" customHeight="1" x14ac:dyDescent="0.25">
      <c r="A136" s="16"/>
      <c r="B136" s="64">
        <v>500</v>
      </c>
      <c r="C136" s="64"/>
      <c r="D136" s="64"/>
      <c r="E136" s="64"/>
      <c r="F136" s="65"/>
      <c r="G136" s="15" t="s">
        <v>109</v>
      </c>
      <c r="H136" s="14" t="s">
        <v>0</v>
      </c>
      <c r="I136" s="13">
        <v>500</v>
      </c>
      <c r="J136" s="28">
        <v>-3000000</v>
      </c>
      <c r="K136" s="28"/>
      <c r="L136" s="28">
        <f t="shared" si="1"/>
        <v>-3000000</v>
      </c>
      <c r="M136" s="40"/>
    </row>
    <row r="137" spans="1:13" ht="49.5" customHeight="1" x14ac:dyDescent="0.25">
      <c r="A137" s="16"/>
      <c r="B137" s="64" t="s">
        <v>310</v>
      </c>
      <c r="C137" s="64"/>
      <c r="D137" s="64"/>
      <c r="E137" s="64"/>
      <c r="F137" s="65"/>
      <c r="G137" s="15" t="s">
        <v>309</v>
      </c>
      <c r="H137" s="14" t="s">
        <v>308</v>
      </c>
      <c r="I137" s="13" t="s">
        <v>0</v>
      </c>
      <c r="J137" s="28">
        <v>-1266080</v>
      </c>
      <c r="K137" s="28"/>
      <c r="L137" s="28">
        <f t="shared" si="1"/>
        <v>-1266080</v>
      </c>
      <c r="M137" s="40"/>
    </row>
    <row r="138" spans="1:13" ht="18.75" customHeight="1" x14ac:dyDescent="0.25">
      <c r="A138" s="16"/>
      <c r="B138" s="64">
        <v>500</v>
      </c>
      <c r="C138" s="64"/>
      <c r="D138" s="64"/>
      <c r="E138" s="64"/>
      <c r="F138" s="65"/>
      <c r="G138" s="15" t="s">
        <v>109</v>
      </c>
      <c r="H138" s="14" t="s">
        <v>0</v>
      </c>
      <c r="I138" s="13">
        <v>500</v>
      </c>
      <c r="J138" s="28">
        <v>-1266080</v>
      </c>
      <c r="K138" s="28"/>
      <c r="L138" s="28">
        <f t="shared" si="1"/>
        <v>-1266080</v>
      </c>
      <c r="M138" s="40"/>
    </row>
    <row r="139" spans="1:13" ht="51.75" customHeight="1" x14ac:dyDescent="0.25">
      <c r="A139" s="16"/>
      <c r="B139" s="64" t="s">
        <v>307</v>
      </c>
      <c r="C139" s="64"/>
      <c r="D139" s="64"/>
      <c r="E139" s="64"/>
      <c r="F139" s="65"/>
      <c r="G139" s="15" t="s">
        <v>306</v>
      </c>
      <c r="H139" s="14" t="s">
        <v>305</v>
      </c>
      <c r="I139" s="13" t="s">
        <v>0</v>
      </c>
      <c r="J139" s="28">
        <v>895500</v>
      </c>
      <c r="K139" s="28"/>
      <c r="L139" s="28">
        <f t="shared" si="1"/>
        <v>895500</v>
      </c>
      <c r="M139" s="40"/>
    </row>
    <row r="140" spans="1:13" ht="37.5" customHeight="1" x14ac:dyDescent="0.25">
      <c r="A140" s="16"/>
      <c r="B140" s="64">
        <v>200</v>
      </c>
      <c r="C140" s="64"/>
      <c r="D140" s="64"/>
      <c r="E140" s="64"/>
      <c r="F140" s="65"/>
      <c r="G140" s="15" t="s">
        <v>5</v>
      </c>
      <c r="H140" s="14" t="s">
        <v>0</v>
      </c>
      <c r="I140" s="13">
        <v>200</v>
      </c>
      <c r="J140" s="28">
        <v>895500</v>
      </c>
      <c r="K140" s="28"/>
      <c r="L140" s="28">
        <f t="shared" si="1"/>
        <v>895500</v>
      </c>
      <c r="M140" s="40"/>
    </row>
    <row r="141" spans="1:13" ht="81.75" customHeight="1" x14ac:dyDescent="0.25">
      <c r="A141" s="16"/>
      <c r="B141" s="64" t="s">
        <v>304</v>
      </c>
      <c r="C141" s="64"/>
      <c r="D141" s="64"/>
      <c r="E141" s="64"/>
      <c r="F141" s="65"/>
      <c r="G141" s="15" t="s">
        <v>303</v>
      </c>
      <c r="H141" s="14" t="s">
        <v>302</v>
      </c>
      <c r="I141" s="13" t="s">
        <v>0</v>
      </c>
      <c r="J141" s="28">
        <v>-11232500</v>
      </c>
      <c r="K141" s="28"/>
      <c r="L141" s="28">
        <f t="shared" si="1"/>
        <v>-11232500</v>
      </c>
      <c r="M141" s="40"/>
    </row>
    <row r="142" spans="1:13" ht="19.5" customHeight="1" x14ac:dyDescent="0.25">
      <c r="A142" s="16"/>
      <c r="B142" s="64">
        <v>500</v>
      </c>
      <c r="C142" s="64"/>
      <c r="D142" s="64"/>
      <c r="E142" s="64"/>
      <c r="F142" s="65"/>
      <c r="G142" s="15" t="s">
        <v>109</v>
      </c>
      <c r="H142" s="14" t="s">
        <v>0</v>
      </c>
      <c r="I142" s="13">
        <v>500</v>
      </c>
      <c r="J142" s="28">
        <v>-11232500</v>
      </c>
      <c r="K142" s="28"/>
      <c r="L142" s="28">
        <f t="shared" si="1"/>
        <v>-11232500</v>
      </c>
      <c r="M142" s="40"/>
    </row>
    <row r="143" spans="1:13" ht="51.75" customHeight="1" x14ac:dyDescent="0.25">
      <c r="A143" s="16"/>
      <c r="B143" s="66" t="s">
        <v>301</v>
      </c>
      <c r="C143" s="66"/>
      <c r="D143" s="66"/>
      <c r="E143" s="66"/>
      <c r="F143" s="67"/>
      <c r="G143" s="19" t="s">
        <v>300</v>
      </c>
      <c r="H143" s="18" t="s">
        <v>299</v>
      </c>
      <c r="I143" s="17" t="s">
        <v>0</v>
      </c>
      <c r="J143" s="27">
        <v>478048106</v>
      </c>
      <c r="K143" s="27"/>
      <c r="L143" s="27">
        <f t="shared" si="1"/>
        <v>478048106</v>
      </c>
      <c r="M143" s="40"/>
    </row>
    <row r="144" spans="1:13" ht="82.5" customHeight="1" x14ac:dyDescent="0.25">
      <c r="A144" s="16"/>
      <c r="B144" s="64" t="s">
        <v>298</v>
      </c>
      <c r="C144" s="64"/>
      <c r="D144" s="64"/>
      <c r="E144" s="64"/>
      <c r="F144" s="65"/>
      <c r="G144" s="15" t="s">
        <v>297</v>
      </c>
      <c r="H144" s="14" t="s">
        <v>296</v>
      </c>
      <c r="I144" s="13" t="s">
        <v>0</v>
      </c>
      <c r="J144" s="28">
        <v>360145041</v>
      </c>
      <c r="K144" s="28"/>
      <c r="L144" s="28">
        <f t="shared" ref="L144:L221" si="2">J144+K144</f>
        <v>360145041</v>
      </c>
      <c r="M144" s="40"/>
    </row>
    <row r="145" spans="1:13" ht="21.75" customHeight="1" x14ac:dyDescent="0.25">
      <c r="A145" s="16"/>
      <c r="B145" s="64">
        <v>500</v>
      </c>
      <c r="C145" s="64"/>
      <c r="D145" s="64"/>
      <c r="E145" s="64"/>
      <c r="F145" s="65"/>
      <c r="G145" s="15" t="s">
        <v>109</v>
      </c>
      <c r="H145" s="14" t="s">
        <v>0</v>
      </c>
      <c r="I145" s="13">
        <v>500</v>
      </c>
      <c r="J145" s="28">
        <v>360145041</v>
      </c>
      <c r="K145" s="28"/>
      <c r="L145" s="28">
        <f t="shared" si="2"/>
        <v>360145041</v>
      </c>
      <c r="M145" s="40"/>
    </row>
    <row r="146" spans="1:13" ht="52.5" customHeight="1" x14ac:dyDescent="0.25">
      <c r="A146" s="16"/>
      <c r="B146" s="64" t="s">
        <v>295</v>
      </c>
      <c r="C146" s="64"/>
      <c r="D146" s="64"/>
      <c r="E146" s="64"/>
      <c r="F146" s="65"/>
      <c r="G146" s="15" t="s">
        <v>294</v>
      </c>
      <c r="H146" s="14" t="s">
        <v>293</v>
      </c>
      <c r="I146" s="13" t="s">
        <v>0</v>
      </c>
      <c r="J146" s="28">
        <v>117903065</v>
      </c>
      <c r="K146" s="28"/>
      <c r="L146" s="28">
        <f t="shared" si="2"/>
        <v>117903065</v>
      </c>
      <c r="M146" s="40"/>
    </row>
    <row r="147" spans="1:13" ht="21.75" customHeight="1" x14ac:dyDescent="0.25">
      <c r="A147" s="16"/>
      <c r="B147" s="64">
        <v>500</v>
      </c>
      <c r="C147" s="64"/>
      <c r="D147" s="64"/>
      <c r="E147" s="64"/>
      <c r="F147" s="65"/>
      <c r="G147" s="15" t="s">
        <v>109</v>
      </c>
      <c r="H147" s="14" t="s">
        <v>0</v>
      </c>
      <c r="I147" s="13">
        <v>500</v>
      </c>
      <c r="J147" s="28">
        <v>117903065</v>
      </c>
      <c r="K147" s="28"/>
      <c r="L147" s="28">
        <f t="shared" si="2"/>
        <v>117903065</v>
      </c>
      <c r="M147" s="40"/>
    </row>
    <row r="148" spans="1:13" ht="33.75" customHeight="1" x14ac:dyDescent="0.25">
      <c r="A148" s="16"/>
      <c r="B148" s="66" t="s">
        <v>292</v>
      </c>
      <c r="C148" s="66"/>
      <c r="D148" s="66"/>
      <c r="E148" s="66"/>
      <c r="F148" s="67"/>
      <c r="G148" s="19" t="s">
        <v>291</v>
      </c>
      <c r="H148" s="18" t="s">
        <v>290</v>
      </c>
      <c r="I148" s="17" t="s">
        <v>0</v>
      </c>
      <c r="J148" s="27">
        <v>-2168022</v>
      </c>
      <c r="K148" s="27"/>
      <c r="L148" s="27">
        <f t="shared" si="2"/>
        <v>-2168022</v>
      </c>
      <c r="M148" s="40"/>
    </row>
    <row r="149" spans="1:13" ht="21.75" customHeight="1" x14ac:dyDescent="0.25">
      <c r="A149" s="16"/>
      <c r="B149" s="64" t="s">
        <v>289</v>
      </c>
      <c r="C149" s="64"/>
      <c r="D149" s="64"/>
      <c r="E149" s="64"/>
      <c r="F149" s="65"/>
      <c r="G149" s="15" t="s">
        <v>288</v>
      </c>
      <c r="H149" s="14" t="s">
        <v>287</v>
      </c>
      <c r="I149" s="13" t="s">
        <v>0</v>
      </c>
      <c r="J149" s="28">
        <v>-2168022</v>
      </c>
      <c r="K149" s="28"/>
      <c r="L149" s="28">
        <f t="shared" si="2"/>
        <v>-2168022</v>
      </c>
      <c r="M149" s="40"/>
    </row>
    <row r="150" spans="1:13" ht="36" customHeight="1" x14ac:dyDescent="0.25">
      <c r="A150" s="16"/>
      <c r="B150" s="64">
        <v>200</v>
      </c>
      <c r="C150" s="64"/>
      <c r="D150" s="64"/>
      <c r="E150" s="64"/>
      <c r="F150" s="65"/>
      <c r="G150" s="15" t="s">
        <v>5</v>
      </c>
      <c r="H150" s="14" t="s">
        <v>0</v>
      </c>
      <c r="I150" s="13">
        <v>200</v>
      </c>
      <c r="J150" s="28">
        <v>98620</v>
      </c>
      <c r="K150" s="28"/>
      <c r="L150" s="28">
        <f t="shared" si="2"/>
        <v>98620</v>
      </c>
      <c r="M150" s="40"/>
    </row>
    <row r="151" spans="1:13" ht="18" customHeight="1" x14ac:dyDescent="0.25">
      <c r="A151" s="16"/>
      <c r="B151" s="64">
        <v>800</v>
      </c>
      <c r="C151" s="64"/>
      <c r="D151" s="64"/>
      <c r="E151" s="64"/>
      <c r="F151" s="65"/>
      <c r="G151" s="15" t="s">
        <v>1</v>
      </c>
      <c r="H151" s="14" t="s">
        <v>0</v>
      </c>
      <c r="I151" s="13">
        <v>800</v>
      </c>
      <c r="J151" s="28">
        <v>-2266642</v>
      </c>
      <c r="K151" s="28"/>
      <c r="L151" s="28">
        <f t="shared" si="2"/>
        <v>-2266642</v>
      </c>
      <c r="M151" s="40"/>
    </row>
    <row r="152" spans="1:13" ht="31.5" x14ac:dyDescent="0.25">
      <c r="A152" s="16"/>
      <c r="B152" s="55"/>
      <c r="C152" s="55"/>
      <c r="D152" s="55"/>
      <c r="E152" s="55"/>
      <c r="F152" s="56"/>
      <c r="G152" s="58" t="s">
        <v>545</v>
      </c>
      <c r="H152" s="59" t="s">
        <v>546</v>
      </c>
      <c r="I152" s="13"/>
      <c r="J152" s="28"/>
      <c r="K152" s="26">
        <f>K153</f>
        <v>5508440</v>
      </c>
      <c r="L152" s="26">
        <f t="shared" si="2"/>
        <v>5508440</v>
      </c>
      <c r="M152" s="40"/>
    </row>
    <row r="153" spans="1:13" ht="66" customHeight="1" x14ac:dyDescent="0.25">
      <c r="A153" s="16"/>
      <c r="B153" s="55"/>
      <c r="C153" s="55"/>
      <c r="D153" s="55"/>
      <c r="E153" s="55"/>
      <c r="F153" s="56"/>
      <c r="G153" s="19" t="s">
        <v>550</v>
      </c>
      <c r="H153" s="57" t="s">
        <v>547</v>
      </c>
      <c r="I153" s="13"/>
      <c r="J153" s="28"/>
      <c r="K153" s="27">
        <f>K154</f>
        <v>5508440</v>
      </c>
      <c r="L153" s="27">
        <f t="shared" si="2"/>
        <v>5508440</v>
      </c>
      <c r="M153" s="40"/>
    </row>
    <row r="154" spans="1:13" ht="78.75" x14ac:dyDescent="0.25">
      <c r="A154" s="16"/>
      <c r="B154" s="55"/>
      <c r="C154" s="55"/>
      <c r="D154" s="55"/>
      <c r="E154" s="55"/>
      <c r="F154" s="56"/>
      <c r="G154" s="15" t="s">
        <v>549</v>
      </c>
      <c r="H154" s="48" t="s">
        <v>548</v>
      </c>
      <c r="I154" s="13"/>
      <c r="J154" s="28"/>
      <c r="K154" s="28">
        <f>K155+K156</f>
        <v>5508440</v>
      </c>
      <c r="L154" s="28">
        <f t="shared" si="2"/>
        <v>5508440</v>
      </c>
      <c r="M154" s="40"/>
    </row>
    <row r="155" spans="1:13" ht="23.25" customHeight="1" x14ac:dyDescent="0.25">
      <c r="A155" s="16"/>
      <c r="B155" s="55"/>
      <c r="C155" s="55"/>
      <c r="D155" s="55"/>
      <c r="E155" s="55"/>
      <c r="F155" s="56"/>
      <c r="G155" s="15" t="s">
        <v>9</v>
      </c>
      <c r="H155" s="56" t="s">
        <v>0</v>
      </c>
      <c r="I155" s="13">
        <v>300</v>
      </c>
      <c r="J155" s="28"/>
      <c r="K155" s="28">
        <v>2850288</v>
      </c>
      <c r="L155" s="28">
        <f t="shared" si="2"/>
        <v>2850288</v>
      </c>
      <c r="M155" s="40"/>
    </row>
    <row r="156" spans="1:13" ht="21.75" customHeight="1" x14ac:dyDescent="0.25">
      <c r="A156" s="16"/>
      <c r="B156" s="55"/>
      <c r="C156" s="55"/>
      <c r="D156" s="55"/>
      <c r="E156" s="55"/>
      <c r="F156" s="56"/>
      <c r="G156" s="15" t="s">
        <v>1</v>
      </c>
      <c r="H156" s="56" t="s">
        <v>0</v>
      </c>
      <c r="I156" s="13">
        <v>800</v>
      </c>
      <c r="J156" s="28"/>
      <c r="K156" s="28">
        <v>2658152</v>
      </c>
      <c r="L156" s="28">
        <f t="shared" si="2"/>
        <v>2658152</v>
      </c>
      <c r="M156" s="40"/>
    </row>
    <row r="157" spans="1:13" ht="54.75" customHeight="1" x14ac:dyDescent="0.25">
      <c r="A157" s="16"/>
      <c r="B157" s="68" t="s">
        <v>286</v>
      </c>
      <c r="C157" s="68"/>
      <c r="D157" s="68"/>
      <c r="E157" s="68"/>
      <c r="F157" s="69"/>
      <c r="G157" s="22" t="s">
        <v>285</v>
      </c>
      <c r="H157" s="21" t="s">
        <v>284</v>
      </c>
      <c r="I157" s="20" t="s">
        <v>0</v>
      </c>
      <c r="J157" s="26">
        <v>-7847243</v>
      </c>
      <c r="K157" s="26"/>
      <c r="L157" s="26">
        <f t="shared" si="2"/>
        <v>-7847243</v>
      </c>
      <c r="M157" s="40"/>
    </row>
    <row r="158" spans="1:13" ht="54" customHeight="1" x14ac:dyDescent="0.25">
      <c r="A158" s="16"/>
      <c r="B158" s="66" t="s">
        <v>283</v>
      </c>
      <c r="C158" s="66"/>
      <c r="D158" s="66"/>
      <c r="E158" s="66"/>
      <c r="F158" s="67"/>
      <c r="G158" s="19" t="s">
        <v>282</v>
      </c>
      <c r="H158" s="18" t="s">
        <v>281</v>
      </c>
      <c r="I158" s="17" t="s">
        <v>0</v>
      </c>
      <c r="J158" s="27">
        <v>-16626856</v>
      </c>
      <c r="K158" s="27"/>
      <c r="L158" s="27">
        <f t="shared" si="2"/>
        <v>-16626856</v>
      </c>
      <c r="M158" s="40"/>
    </row>
    <row r="159" spans="1:13" ht="55.5" customHeight="1" x14ac:dyDescent="0.25">
      <c r="A159" s="16"/>
      <c r="B159" s="64" t="s">
        <v>280</v>
      </c>
      <c r="C159" s="64"/>
      <c r="D159" s="64"/>
      <c r="E159" s="64"/>
      <c r="F159" s="65"/>
      <c r="G159" s="15" t="s">
        <v>279</v>
      </c>
      <c r="H159" s="14" t="s">
        <v>278</v>
      </c>
      <c r="I159" s="13" t="s">
        <v>0</v>
      </c>
      <c r="J159" s="28">
        <v>-16626856</v>
      </c>
      <c r="K159" s="28"/>
      <c r="L159" s="28">
        <f t="shared" si="2"/>
        <v>-16626856</v>
      </c>
      <c r="M159" s="40"/>
    </row>
    <row r="160" spans="1:13" ht="38.25" customHeight="1" x14ac:dyDescent="0.25">
      <c r="A160" s="16"/>
      <c r="B160" s="64">
        <v>200</v>
      </c>
      <c r="C160" s="64"/>
      <c r="D160" s="64"/>
      <c r="E160" s="64"/>
      <c r="F160" s="65"/>
      <c r="G160" s="15" t="s">
        <v>5</v>
      </c>
      <c r="H160" s="14" t="s">
        <v>0</v>
      </c>
      <c r="I160" s="13">
        <v>200</v>
      </c>
      <c r="J160" s="28">
        <v>-16626856</v>
      </c>
      <c r="K160" s="28"/>
      <c r="L160" s="28">
        <f t="shared" si="2"/>
        <v>-16626856</v>
      </c>
      <c r="M160" s="40"/>
    </row>
    <row r="161" spans="1:13" ht="67.5" customHeight="1" x14ac:dyDescent="0.25">
      <c r="A161" s="16"/>
      <c r="B161" s="66" t="s">
        <v>277</v>
      </c>
      <c r="C161" s="66"/>
      <c r="D161" s="66"/>
      <c r="E161" s="66"/>
      <c r="F161" s="67"/>
      <c r="G161" s="19" t="s">
        <v>276</v>
      </c>
      <c r="H161" s="18" t="s">
        <v>275</v>
      </c>
      <c r="I161" s="17" t="s">
        <v>0</v>
      </c>
      <c r="J161" s="27">
        <v>8779613</v>
      </c>
      <c r="K161" s="27"/>
      <c r="L161" s="27">
        <f t="shared" si="2"/>
        <v>8779613</v>
      </c>
      <c r="M161" s="40"/>
    </row>
    <row r="162" spans="1:13" ht="39.75" customHeight="1" x14ac:dyDescent="0.25">
      <c r="A162" s="16"/>
      <c r="B162" s="64" t="s">
        <v>274</v>
      </c>
      <c r="C162" s="64"/>
      <c r="D162" s="64"/>
      <c r="E162" s="64"/>
      <c r="F162" s="65"/>
      <c r="G162" s="15" t="s">
        <v>19</v>
      </c>
      <c r="H162" s="14" t="s">
        <v>273</v>
      </c>
      <c r="I162" s="13" t="s">
        <v>0</v>
      </c>
      <c r="J162" s="28">
        <v>-2111850</v>
      </c>
      <c r="K162" s="28"/>
      <c r="L162" s="28">
        <f t="shared" si="2"/>
        <v>-2111850</v>
      </c>
      <c r="M162" s="40"/>
    </row>
    <row r="163" spans="1:13" ht="37.5" customHeight="1" x14ac:dyDescent="0.25">
      <c r="A163" s="16"/>
      <c r="B163" s="64">
        <v>200</v>
      </c>
      <c r="C163" s="64"/>
      <c r="D163" s="64"/>
      <c r="E163" s="64"/>
      <c r="F163" s="65"/>
      <c r="G163" s="15" t="s">
        <v>5</v>
      </c>
      <c r="H163" s="14" t="s">
        <v>0</v>
      </c>
      <c r="I163" s="13">
        <v>200</v>
      </c>
      <c r="J163" s="28">
        <v>-2111850</v>
      </c>
      <c r="K163" s="28"/>
      <c r="L163" s="28">
        <f t="shared" si="2"/>
        <v>-2111850</v>
      </c>
      <c r="M163" s="40"/>
    </row>
    <row r="164" spans="1:13" ht="48.75" customHeight="1" x14ac:dyDescent="0.25">
      <c r="A164" s="16"/>
      <c r="B164" s="64" t="s">
        <v>272</v>
      </c>
      <c r="C164" s="64"/>
      <c r="D164" s="64"/>
      <c r="E164" s="64"/>
      <c r="F164" s="65"/>
      <c r="G164" s="15" t="s">
        <v>271</v>
      </c>
      <c r="H164" s="14" t="s">
        <v>270</v>
      </c>
      <c r="I164" s="13" t="s">
        <v>0</v>
      </c>
      <c r="J164" s="28">
        <v>10891463</v>
      </c>
      <c r="K164" s="28"/>
      <c r="L164" s="28">
        <f t="shared" si="2"/>
        <v>10891463</v>
      </c>
      <c r="M164" s="40"/>
    </row>
    <row r="165" spans="1:13" ht="35.25" customHeight="1" x14ac:dyDescent="0.25">
      <c r="A165" s="16"/>
      <c r="B165" s="64">
        <v>200</v>
      </c>
      <c r="C165" s="64"/>
      <c r="D165" s="64"/>
      <c r="E165" s="64"/>
      <c r="F165" s="65"/>
      <c r="G165" s="15" t="s">
        <v>5</v>
      </c>
      <c r="H165" s="14" t="s">
        <v>0</v>
      </c>
      <c r="I165" s="13">
        <v>200</v>
      </c>
      <c r="J165" s="28">
        <v>10891463</v>
      </c>
      <c r="K165" s="28"/>
      <c r="L165" s="28">
        <f t="shared" si="2"/>
        <v>10891463</v>
      </c>
      <c r="M165" s="40"/>
    </row>
    <row r="166" spans="1:13" ht="72" customHeight="1" x14ac:dyDescent="0.25">
      <c r="A166" s="16"/>
      <c r="B166" s="68" t="s">
        <v>269</v>
      </c>
      <c r="C166" s="68"/>
      <c r="D166" s="68"/>
      <c r="E166" s="68"/>
      <c r="F166" s="69"/>
      <c r="G166" s="22" t="s">
        <v>268</v>
      </c>
      <c r="H166" s="21" t="s">
        <v>267</v>
      </c>
      <c r="I166" s="20" t="s">
        <v>0</v>
      </c>
      <c r="J166" s="26">
        <v>7847243</v>
      </c>
      <c r="K166" s="26"/>
      <c r="L166" s="26">
        <f t="shared" si="2"/>
        <v>7847243</v>
      </c>
      <c r="M166" s="40"/>
    </row>
    <row r="167" spans="1:13" ht="48.75" customHeight="1" x14ac:dyDescent="0.25">
      <c r="A167" s="16"/>
      <c r="B167" s="66" t="s">
        <v>266</v>
      </c>
      <c r="C167" s="66"/>
      <c r="D167" s="66"/>
      <c r="E167" s="66"/>
      <c r="F167" s="67"/>
      <c r="G167" s="19" t="s">
        <v>265</v>
      </c>
      <c r="H167" s="18" t="s">
        <v>264</v>
      </c>
      <c r="I167" s="17" t="s">
        <v>0</v>
      </c>
      <c r="J167" s="27">
        <v>2031285</v>
      </c>
      <c r="K167" s="27"/>
      <c r="L167" s="27">
        <f t="shared" si="2"/>
        <v>2031285</v>
      </c>
      <c r="M167" s="40"/>
    </row>
    <row r="168" spans="1:13" ht="34.5" customHeight="1" x14ac:dyDescent="0.25">
      <c r="A168" s="16"/>
      <c r="B168" s="64" t="s">
        <v>263</v>
      </c>
      <c r="C168" s="64"/>
      <c r="D168" s="64"/>
      <c r="E168" s="64"/>
      <c r="F168" s="65"/>
      <c r="G168" s="15" t="s">
        <v>551</v>
      </c>
      <c r="H168" s="14" t="s">
        <v>262</v>
      </c>
      <c r="I168" s="13" t="s">
        <v>0</v>
      </c>
      <c r="J168" s="28">
        <v>2031285</v>
      </c>
      <c r="K168" s="28"/>
      <c r="L168" s="28">
        <f t="shared" si="2"/>
        <v>2031285</v>
      </c>
      <c r="M168" s="40"/>
    </row>
    <row r="169" spans="1:13" ht="34.5" customHeight="1" x14ac:dyDescent="0.25">
      <c r="A169" s="16"/>
      <c r="B169" s="64">
        <v>200</v>
      </c>
      <c r="C169" s="64"/>
      <c r="D169" s="64"/>
      <c r="E169" s="64"/>
      <c r="F169" s="65"/>
      <c r="G169" s="15" t="s">
        <v>5</v>
      </c>
      <c r="H169" s="14" t="s">
        <v>0</v>
      </c>
      <c r="I169" s="13">
        <v>200</v>
      </c>
      <c r="J169" s="28">
        <v>2031285</v>
      </c>
      <c r="K169" s="28"/>
      <c r="L169" s="28">
        <f t="shared" si="2"/>
        <v>2031285</v>
      </c>
      <c r="M169" s="40"/>
    </row>
    <row r="170" spans="1:13" ht="49.5" customHeight="1" x14ac:dyDescent="0.25">
      <c r="A170" s="16"/>
      <c r="B170" s="64" t="s">
        <v>261</v>
      </c>
      <c r="C170" s="64"/>
      <c r="D170" s="64"/>
      <c r="E170" s="64"/>
      <c r="F170" s="65"/>
      <c r="G170" s="15" t="s">
        <v>260</v>
      </c>
      <c r="H170" s="14" t="s">
        <v>259</v>
      </c>
      <c r="I170" s="13" t="s">
        <v>0</v>
      </c>
      <c r="J170" s="28">
        <v>-11760</v>
      </c>
      <c r="K170" s="28"/>
      <c r="L170" s="28">
        <f t="shared" si="2"/>
        <v>-11760</v>
      </c>
      <c r="M170" s="40"/>
    </row>
    <row r="171" spans="1:13" ht="36" customHeight="1" x14ac:dyDescent="0.25">
      <c r="A171" s="16"/>
      <c r="B171" s="64">
        <v>200</v>
      </c>
      <c r="C171" s="64"/>
      <c r="D171" s="64"/>
      <c r="E171" s="64"/>
      <c r="F171" s="65"/>
      <c r="G171" s="15" t="s">
        <v>5</v>
      </c>
      <c r="H171" s="14" t="s">
        <v>0</v>
      </c>
      <c r="I171" s="13">
        <v>200</v>
      </c>
      <c r="J171" s="28">
        <v>-11760</v>
      </c>
      <c r="K171" s="28"/>
      <c r="L171" s="28">
        <f t="shared" si="2"/>
        <v>-11760</v>
      </c>
      <c r="M171" s="40"/>
    </row>
    <row r="172" spans="1:13" ht="48.75" customHeight="1" x14ac:dyDescent="0.25">
      <c r="A172" s="16"/>
      <c r="B172" s="64" t="s">
        <v>258</v>
      </c>
      <c r="C172" s="64"/>
      <c r="D172" s="64"/>
      <c r="E172" s="64"/>
      <c r="F172" s="65"/>
      <c r="G172" s="15" t="s">
        <v>257</v>
      </c>
      <c r="H172" s="14" t="s">
        <v>256</v>
      </c>
      <c r="I172" s="13" t="s">
        <v>0</v>
      </c>
      <c r="J172" s="28">
        <v>11760</v>
      </c>
      <c r="K172" s="28"/>
      <c r="L172" s="28">
        <f t="shared" si="2"/>
        <v>11760</v>
      </c>
      <c r="M172" s="40"/>
    </row>
    <row r="173" spans="1:13" ht="21.75" customHeight="1" x14ac:dyDescent="0.25">
      <c r="A173" s="16"/>
      <c r="B173" s="64">
        <v>300</v>
      </c>
      <c r="C173" s="64"/>
      <c r="D173" s="64"/>
      <c r="E173" s="64"/>
      <c r="F173" s="65"/>
      <c r="G173" s="15" t="s">
        <v>9</v>
      </c>
      <c r="H173" s="14" t="s">
        <v>0</v>
      </c>
      <c r="I173" s="13">
        <v>300</v>
      </c>
      <c r="J173" s="28">
        <v>11760</v>
      </c>
      <c r="K173" s="28"/>
      <c r="L173" s="28">
        <f t="shared" si="2"/>
        <v>11760</v>
      </c>
      <c r="M173" s="40"/>
    </row>
    <row r="174" spans="1:13" ht="69.75" customHeight="1" x14ac:dyDescent="0.25">
      <c r="A174" s="16"/>
      <c r="B174" s="66" t="s">
        <v>255</v>
      </c>
      <c r="C174" s="66"/>
      <c r="D174" s="66"/>
      <c r="E174" s="66"/>
      <c r="F174" s="67"/>
      <c r="G174" s="19" t="s">
        <v>254</v>
      </c>
      <c r="H174" s="18" t="s">
        <v>253</v>
      </c>
      <c r="I174" s="17" t="s">
        <v>0</v>
      </c>
      <c r="J174" s="27">
        <v>5815958</v>
      </c>
      <c r="K174" s="27"/>
      <c r="L174" s="27">
        <f t="shared" si="2"/>
        <v>5815958</v>
      </c>
      <c r="M174" s="40"/>
    </row>
    <row r="175" spans="1:13" ht="78.75" customHeight="1" x14ac:dyDescent="0.25">
      <c r="A175" s="16"/>
      <c r="B175" s="64" t="s">
        <v>252</v>
      </c>
      <c r="C175" s="64"/>
      <c r="D175" s="64"/>
      <c r="E175" s="64"/>
      <c r="F175" s="65"/>
      <c r="G175" s="15" t="s">
        <v>251</v>
      </c>
      <c r="H175" s="14" t="s">
        <v>250</v>
      </c>
      <c r="I175" s="13" t="s">
        <v>0</v>
      </c>
      <c r="J175" s="28">
        <v>5815958</v>
      </c>
      <c r="K175" s="28"/>
      <c r="L175" s="28">
        <f t="shared" si="2"/>
        <v>5815958</v>
      </c>
      <c r="M175" s="40"/>
    </row>
    <row r="176" spans="1:13" ht="37.5" customHeight="1" x14ac:dyDescent="0.25">
      <c r="A176" s="16"/>
      <c r="B176" s="64">
        <v>200</v>
      </c>
      <c r="C176" s="64"/>
      <c r="D176" s="64"/>
      <c r="E176" s="64"/>
      <c r="F176" s="65"/>
      <c r="G176" s="15" t="s">
        <v>5</v>
      </c>
      <c r="H176" s="14" t="s">
        <v>0</v>
      </c>
      <c r="I176" s="13">
        <v>200</v>
      </c>
      <c r="J176" s="28">
        <v>5815958</v>
      </c>
      <c r="K176" s="28"/>
      <c r="L176" s="28">
        <f t="shared" si="2"/>
        <v>5815958</v>
      </c>
      <c r="M176" s="40"/>
    </row>
    <row r="177" spans="1:13" ht="36" customHeight="1" x14ac:dyDescent="0.25">
      <c r="A177" s="16"/>
      <c r="B177" s="68" t="s">
        <v>249</v>
      </c>
      <c r="C177" s="68"/>
      <c r="D177" s="68"/>
      <c r="E177" s="68"/>
      <c r="F177" s="69"/>
      <c r="G177" s="22" t="s">
        <v>248</v>
      </c>
      <c r="H177" s="21" t="s">
        <v>247</v>
      </c>
      <c r="I177" s="20" t="s">
        <v>0</v>
      </c>
      <c r="J177" s="26">
        <v>-171619000</v>
      </c>
      <c r="K177" s="26">
        <f>K178+K187+K197</f>
        <v>10595560</v>
      </c>
      <c r="L177" s="26">
        <f t="shared" si="2"/>
        <v>-161023440</v>
      </c>
      <c r="M177" s="40"/>
    </row>
    <row r="178" spans="1:13" ht="34.5" customHeight="1" x14ac:dyDescent="0.25">
      <c r="A178" s="16"/>
      <c r="B178" s="66" t="s">
        <v>246</v>
      </c>
      <c r="C178" s="66"/>
      <c r="D178" s="66"/>
      <c r="E178" s="66"/>
      <c r="F178" s="67"/>
      <c r="G178" s="19" t="s">
        <v>245</v>
      </c>
      <c r="H178" s="18" t="s">
        <v>244</v>
      </c>
      <c r="I178" s="17" t="s">
        <v>0</v>
      </c>
      <c r="J178" s="27">
        <v>2381000</v>
      </c>
      <c r="K178" s="27">
        <f>K179+K181+K183+K185</f>
        <v>10595560</v>
      </c>
      <c r="L178" s="27">
        <f t="shared" si="2"/>
        <v>12976560</v>
      </c>
      <c r="M178" s="40"/>
    </row>
    <row r="179" spans="1:13" ht="37.5" customHeight="1" x14ac:dyDescent="0.25">
      <c r="A179" s="16"/>
      <c r="B179" s="64" t="s">
        <v>243</v>
      </c>
      <c r="C179" s="64"/>
      <c r="D179" s="64"/>
      <c r="E179" s="64"/>
      <c r="F179" s="65"/>
      <c r="G179" s="15" t="s">
        <v>242</v>
      </c>
      <c r="H179" s="14" t="s">
        <v>241</v>
      </c>
      <c r="I179" s="13" t="s">
        <v>0</v>
      </c>
      <c r="J179" s="28">
        <v>1000000</v>
      </c>
      <c r="K179" s="28">
        <f>K180</f>
        <v>101244</v>
      </c>
      <c r="L179" s="28">
        <f t="shared" si="2"/>
        <v>1101244</v>
      </c>
      <c r="M179" s="40"/>
    </row>
    <row r="180" spans="1:13" ht="35.25" customHeight="1" x14ac:dyDescent="0.25">
      <c r="A180" s="16"/>
      <c r="B180" s="64">
        <v>600</v>
      </c>
      <c r="C180" s="64"/>
      <c r="D180" s="64"/>
      <c r="E180" s="64"/>
      <c r="F180" s="65"/>
      <c r="G180" s="15" t="s">
        <v>17</v>
      </c>
      <c r="H180" s="14" t="s">
        <v>0</v>
      </c>
      <c r="I180" s="13">
        <v>600</v>
      </c>
      <c r="J180" s="28">
        <v>1000000</v>
      </c>
      <c r="K180" s="28">
        <v>101244</v>
      </c>
      <c r="L180" s="28">
        <f t="shared" si="2"/>
        <v>1101244</v>
      </c>
      <c r="M180" s="40"/>
    </row>
    <row r="181" spans="1:13" ht="36.75" customHeight="1" x14ac:dyDescent="0.25">
      <c r="A181" s="16"/>
      <c r="B181" s="64" t="s">
        <v>240</v>
      </c>
      <c r="C181" s="64"/>
      <c r="D181" s="64"/>
      <c r="E181" s="64"/>
      <c r="F181" s="65"/>
      <c r="G181" s="15" t="s">
        <v>239</v>
      </c>
      <c r="H181" s="14" t="s">
        <v>238</v>
      </c>
      <c r="I181" s="13" t="s">
        <v>0</v>
      </c>
      <c r="J181" s="28">
        <v>-1000000</v>
      </c>
      <c r="K181" s="28"/>
      <c r="L181" s="28">
        <f t="shared" si="2"/>
        <v>-1000000</v>
      </c>
      <c r="M181" s="40"/>
    </row>
    <row r="182" spans="1:13" ht="36" customHeight="1" x14ac:dyDescent="0.25">
      <c r="A182" s="16"/>
      <c r="B182" s="64">
        <v>600</v>
      </c>
      <c r="C182" s="64"/>
      <c r="D182" s="64"/>
      <c r="E182" s="64"/>
      <c r="F182" s="65"/>
      <c r="G182" s="15" t="s">
        <v>17</v>
      </c>
      <c r="H182" s="14" t="s">
        <v>0</v>
      </c>
      <c r="I182" s="13">
        <v>600</v>
      </c>
      <c r="J182" s="28">
        <v>-1000000</v>
      </c>
      <c r="K182" s="28"/>
      <c r="L182" s="28">
        <f t="shared" si="2"/>
        <v>-1000000</v>
      </c>
      <c r="M182" s="40"/>
    </row>
    <row r="183" spans="1:13" ht="37.5" customHeight="1" x14ac:dyDescent="0.25">
      <c r="A183" s="16"/>
      <c r="B183" s="64" t="s">
        <v>237</v>
      </c>
      <c r="C183" s="64"/>
      <c r="D183" s="64"/>
      <c r="E183" s="64"/>
      <c r="F183" s="65"/>
      <c r="G183" s="15" t="s">
        <v>236</v>
      </c>
      <c r="H183" s="14" t="s">
        <v>235</v>
      </c>
      <c r="I183" s="13" t="s">
        <v>0</v>
      </c>
      <c r="J183" s="28">
        <v>2381000</v>
      </c>
      <c r="K183" s="28">
        <f>K184</f>
        <v>5595560</v>
      </c>
      <c r="L183" s="28">
        <f t="shared" si="2"/>
        <v>7976560</v>
      </c>
      <c r="M183" s="40"/>
    </row>
    <row r="184" spans="1:13" ht="19.5" customHeight="1" x14ac:dyDescent="0.25">
      <c r="A184" s="16"/>
      <c r="B184" s="64">
        <v>500</v>
      </c>
      <c r="C184" s="64"/>
      <c r="D184" s="64"/>
      <c r="E184" s="64"/>
      <c r="F184" s="65"/>
      <c r="G184" s="15" t="s">
        <v>109</v>
      </c>
      <c r="H184" s="14" t="s">
        <v>0</v>
      </c>
      <c r="I184" s="13">
        <v>500</v>
      </c>
      <c r="J184" s="28">
        <v>2381000</v>
      </c>
      <c r="K184" s="28">
        <f>250000+250000+100000+400000+600000+3995560</f>
        <v>5595560</v>
      </c>
      <c r="L184" s="28">
        <f t="shared" si="2"/>
        <v>7976560</v>
      </c>
      <c r="M184" s="40"/>
    </row>
    <row r="185" spans="1:13" ht="47.25" x14ac:dyDescent="0.25">
      <c r="A185" s="16"/>
      <c r="B185" s="49"/>
      <c r="C185" s="49"/>
      <c r="D185" s="49"/>
      <c r="E185" s="49"/>
      <c r="F185" s="50"/>
      <c r="G185" s="15" t="s">
        <v>541</v>
      </c>
      <c r="H185" s="48" t="s">
        <v>542</v>
      </c>
      <c r="I185" s="13" t="s">
        <v>0</v>
      </c>
      <c r="J185" s="28">
        <f>J186</f>
        <v>0</v>
      </c>
      <c r="K185" s="28">
        <f>K186</f>
        <v>4898756</v>
      </c>
      <c r="L185" s="28">
        <f>L186</f>
        <v>4898756</v>
      </c>
      <c r="M185" s="40"/>
    </row>
    <row r="186" spans="1:13" ht="15.75" x14ac:dyDescent="0.25">
      <c r="A186" s="16"/>
      <c r="B186" s="49"/>
      <c r="C186" s="49"/>
      <c r="D186" s="49"/>
      <c r="E186" s="49"/>
      <c r="F186" s="50"/>
      <c r="G186" s="15" t="s">
        <v>109</v>
      </c>
      <c r="H186" s="50" t="s">
        <v>0</v>
      </c>
      <c r="I186" s="13">
        <v>500</v>
      </c>
      <c r="J186" s="28"/>
      <c r="K186" s="28">
        <f>5000000-101244</f>
        <v>4898756</v>
      </c>
      <c r="L186" s="28">
        <f t="shared" ref="L186" si="3">J186+K186</f>
        <v>4898756</v>
      </c>
      <c r="M186" s="40"/>
    </row>
    <row r="187" spans="1:13" ht="35.25" customHeight="1" x14ac:dyDescent="0.25">
      <c r="A187" s="16"/>
      <c r="B187" s="66" t="s">
        <v>234</v>
      </c>
      <c r="C187" s="66"/>
      <c r="D187" s="66"/>
      <c r="E187" s="66"/>
      <c r="F187" s="67"/>
      <c r="G187" s="19" t="s">
        <v>233</v>
      </c>
      <c r="H187" s="18" t="s">
        <v>232</v>
      </c>
      <c r="I187" s="17" t="s">
        <v>0</v>
      </c>
      <c r="J187" s="27">
        <v>-175000000</v>
      </c>
      <c r="K187" s="27"/>
      <c r="L187" s="27">
        <f t="shared" si="2"/>
        <v>-175000000</v>
      </c>
      <c r="M187" s="40"/>
    </row>
    <row r="188" spans="1:13" ht="63.75" customHeight="1" x14ac:dyDescent="0.25">
      <c r="A188" s="16"/>
      <c r="B188" s="64" t="s">
        <v>231</v>
      </c>
      <c r="C188" s="64"/>
      <c r="D188" s="64"/>
      <c r="E188" s="64"/>
      <c r="F188" s="65"/>
      <c r="G188" s="15" t="s">
        <v>230</v>
      </c>
      <c r="H188" s="14" t="s">
        <v>229</v>
      </c>
      <c r="I188" s="13" t="s">
        <v>0</v>
      </c>
      <c r="J188" s="28">
        <v>2000000</v>
      </c>
      <c r="K188" s="28"/>
      <c r="L188" s="28">
        <f t="shared" si="2"/>
        <v>2000000</v>
      </c>
      <c r="M188" s="40"/>
    </row>
    <row r="189" spans="1:13" ht="21" customHeight="1" x14ac:dyDescent="0.25">
      <c r="A189" s="16"/>
      <c r="B189" s="64">
        <v>500</v>
      </c>
      <c r="C189" s="64"/>
      <c r="D189" s="64"/>
      <c r="E189" s="64"/>
      <c r="F189" s="65"/>
      <c r="G189" s="15" t="s">
        <v>109</v>
      </c>
      <c r="H189" s="14" t="s">
        <v>0</v>
      </c>
      <c r="I189" s="13">
        <v>500</v>
      </c>
      <c r="J189" s="28">
        <v>2000000</v>
      </c>
      <c r="K189" s="28"/>
      <c r="L189" s="28">
        <f t="shared" si="2"/>
        <v>2000000</v>
      </c>
      <c r="M189" s="40"/>
    </row>
    <row r="190" spans="1:13" ht="48.75" customHeight="1" x14ac:dyDescent="0.25">
      <c r="A190" s="16"/>
      <c r="B190" s="64" t="s">
        <v>228</v>
      </c>
      <c r="C190" s="64"/>
      <c r="D190" s="64"/>
      <c r="E190" s="64"/>
      <c r="F190" s="65"/>
      <c r="G190" s="15" t="s">
        <v>520</v>
      </c>
      <c r="H190" s="14" t="s">
        <v>227</v>
      </c>
      <c r="I190" s="13" t="s">
        <v>0</v>
      </c>
      <c r="J190" s="28">
        <v>-154866000</v>
      </c>
      <c r="K190" s="28"/>
      <c r="L190" s="28">
        <f t="shared" si="2"/>
        <v>-154866000</v>
      </c>
      <c r="M190" s="40"/>
    </row>
    <row r="191" spans="1:13" ht="33.75" customHeight="1" x14ac:dyDescent="0.25">
      <c r="A191" s="16"/>
      <c r="B191" s="64">
        <v>200</v>
      </c>
      <c r="C191" s="64"/>
      <c r="D191" s="64"/>
      <c r="E191" s="64"/>
      <c r="F191" s="65"/>
      <c r="G191" s="15" t="s">
        <v>5</v>
      </c>
      <c r="H191" s="14" t="s">
        <v>0</v>
      </c>
      <c r="I191" s="13">
        <v>200</v>
      </c>
      <c r="J191" s="28">
        <v>-14195000</v>
      </c>
      <c r="K191" s="28"/>
      <c r="L191" s="28">
        <f t="shared" si="2"/>
        <v>-14195000</v>
      </c>
      <c r="M191" s="40"/>
    </row>
    <row r="192" spans="1:13" ht="36.75" customHeight="1" x14ac:dyDescent="0.25">
      <c r="A192" s="16"/>
      <c r="B192" s="64">
        <v>400</v>
      </c>
      <c r="C192" s="64"/>
      <c r="D192" s="64"/>
      <c r="E192" s="64"/>
      <c r="F192" s="65"/>
      <c r="G192" s="15" t="s">
        <v>112</v>
      </c>
      <c r="H192" s="14" t="s">
        <v>0</v>
      </c>
      <c r="I192" s="13">
        <v>400</v>
      </c>
      <c r="J192" s="28">
        <v>-150866000</v>
      </c>
      <c r="K192" s="28"/>
      <c r="L192" s="28">
        <f t="shared" si="2"/>
        <v>-150866000</v>
      </c>
      <c r="M192" s="40"/>
    </row>
    <row r="193" spans="1:13" ht="39" customHeight="1" x14ac:dyDescent="0.25">
      <c r="A193" s="16"/>
      <c r="B193" s="64">
        <v>600</v>
      </c>
      <c r="C193" s="64"/>
      <c r="D193" s="64"/>
      <c r="E193" s="64"/>
      <c r="F193" s="65"/>
      <c r="G193" s="15" t="s">
        <v>17</v>
      </c>
      <c r="H193" s="14" t="s">
        <v>0</v>
      </c>
      <c r="I193" s="13">
        <v>600</v>
      </c>
      <c r="J193" s="28">
        <v>6195000</v>
      </c>
      <c r="K193" s="28"/>
      <c r="L193" s="28">
        <f t="shared" si="2"/>
        <v>6195000</v>
      </c>
      <c r="M193" s="40"/>
    </row>
    <row r="194" spans="1:13" ht="21" customHeight="1" x14ac:dyDescent="0.25">
      <c r="A194" s="16"/>
      <c r="B194" s="64">
        <v>800</v>
      </c>
      <c r="C194" s="64"/>
      <c r="D194" s="64"/>
      <c r="E194" s="64"/>
      <c r="F194" s="65"/>
      <c r="G194" s="15" t="s">
        <v>1</v>
      </c>
      <c r="H194" s="14" t="s">
        <v>0</v>
      </c>
      <c r="I194" s="13">
        <v>800</v>
      </c>
      <c r="J194" s="28">
        <v>4000000</v>
      </c>
      <c r="K194" s="28"/>
      <c r="L194" s="28">
        <f t="shared" si="2"/>
        <v>4000000</v>
      </c>
      <c r="M194" s="40"/>
    </row>
    <row r="195" spans="1:13" ht="63" customHeight="1" x14ac:dyDescent="0.25">
      <c r="A195" s="16"/>
      <c r="B195" s="64" t="s">
        <v>226</v>
      </c>
      <c r="C195" s="64"/>
      <c r="D195" s="64"/>
      <c r="E195" s="64"/>
      <c r="F195" s="65"/>
      <c r="G195" s="15" t="s">
        <v>225</v>
      </c>
      <c r="H195" s="14" t="s">
        <v>224</v>
      </c>
      <c r="I195" s="13" t="s">
        <v>0</v>
      </c>
      <c r="J195" s="28">
        <v>-22134000</v>
      </c>
      <c r="K195" s="28"/>
      <c r="L195" s="28">
        <f t="shared" si="2"/>
        <v>-22134000</v>
      </c>
      <c r="M195" s="40"/>
    </row>
    <row r="196" spans="1:13" ht="17.25" customHeight="1" x14ac:dyDescent="0.25">
      <c r="A196" s="16"/>
      <c r="B196" s="64">
        <v>500</v>
      </c>
      <c r="C196" s="64"/>
      <c r="D196" s="64"/>
      <c r="E196" s="64"/>
      <c r="F196" s="65"/>
      <c r="G196" s="15" t="s">
        <v>109</v>
      </c>
      <c r="H196" s="14" t="s">
        <v>0</v>
      </c>
      <c r="I196" s="13">
        <v>500</v>
      </c>
      <c r="J196" s="28">
        <v>-22134000</v>
      </c>
      <c r="K196" s="28"/>
      <c r="L196" s="28">
        <f t="shared" si="2"/>
        <v>-22134000</v>
      </c>
      <c r="M196" s="40"/>
    </row>
    <row r="197" spans="1:13" ht="51.75" customHeight="1" x14ac:dyDescent="0.25">
      <c r="A197" s="16"/>
      <c r="B197" s="66" t="s">
        <v>223</v>
      </c>
      <c r="C197" s="66"/>
      <c r="D197" s="66"/>
      <c r="E197" s="66"/>
      <c r="F197" s="67"/>
      <c r="G197" s="19" t="s">
        <v>222</v>
      </c>
      <c r="H197" s="18" t="s">
        <v>221</v>
      </c>
      <c r="I197" s="17" t="s">
        <v>0</v>
      </c>
      <c r="J197" s="27">
        <v>1000000</v>
      </c>
      <c r="K197" s="27"/>
      <c r="L197" s="27">
        <f t="shared" si="2"/>
        <v>1000000</v>
      </c>
      <c r="M197" s="40"/>
    </row>
    <row r="198" spans="1:13" ht="84" customHeight="1" x14ac:dyDescent="0.25">
      <c r="A198" s="16"/>
      <c r="B198" s="64" t="s">
        <v>220</v>
      </c>
      <c r="C198" s="64"/>
      <c r="D198" s="64"/>
      <c r="E198" s="64"/>
      <c r="F198" s="65"/>
      <c r="G198" s="15" t="s">
        <v>521</v>
      </c>
      <c r="H198" s="14" t="s">
        <v>219</v>
      </c>
      <c r="I198" s="13" t="s">
        <v>0</v>
      </c>
      <c r="J198" s="28">
        <v>1000000</v>
      </c>
      <c r="K198" s="28"/>
      <c r="L198" s="28">
        <f t="shared" si="2"/>
        <v>1000000</v>
      </c>
      <c r="M198" s="40"/>
    </row>
    <row r="199" spans="1:13" ht="36.75" customHeight="1" x14ac:dyDescent="0.25">
      <c r="A199" s="16"/>
      <c r="B199" s="64">
        <v>400</v>
      </c>
      <c r="C199" s="64"/>
      <c r="D199" s="64"/>
      <c r="E199" s="64"/>
      <c r="F199" s="65"/>
      <c r="G199" s="15" t="s">
        <v>112</v>
      </c>
      <c r="H199" s="14" t="s">
        <v>0</v>
      </c>
      <c r="I199" s="13">
        <v>400</v>
      </c>
      <c r="J199" s="28">
        <v>1000000</v>
      </c>
      <c r="K199" s="28"/>
      <c r="L199" s="28">
        <f t="shared" si="2"/>
        <v>1000000</v>
      </c>
      <c r="M199" s="40"/>
    </row>
    <row r="200" spans="1:13" ht="31.5" x14ac:dyDescent="0.25">
      <c r="A200" s="16"/>
      <c r="B200" s="41"/>
      <c r="C200" s="41"/>
      <c r="D200" s="41"/>
      <c r="E200" s="41"/>
      <c r="F200" s="42"/>
      <c r="G200" s="22" t="s">
        <v>529</v>
      </c>
      <c r="H200" s="45" t="s">
        <v>530</v>
      </c>
      <c r="I200" s="20"/>
      <c r="J200" s="26"/>
      <c r="K200" s="26">
        <f>K201</f>
        <v>19706391</v>
      </c>
      <c r="L200" s="26">
        <f>J200+K200</f>
        <v>19706391</v>
      </c>
      <c r="M200" s="40"/>
    </row>
    <row r="201" spans="1:13" ht="47.25" x14ac:dyDescent="0.25">
      <c r="A201" s="16"/>
      <c r="B201" s="41"/>
      <c r="C201" s="41"/>
      <c r="D201" s="41"/>
      <c r="E201" s="41"/>
      <c r="F201" s="42"/>
      <c r="G201" s="19" t="s">
        <v>531</v>
      </c>
      <c r="H201" s="44" t="s">
        <v>532</v>
      </c>
      <c r="I201" s="17"/>
      <c r="J201" s="27"/>
      <c r="K201" s="27">
        <f>K202</f>
        <v>19706391</v>
      </c>
      <c r="L201" s="27">
        <f t="shared" ref="L201:L203" si="4">J201+K201</f>
        <v>19706391</v>
      </c>
      <c r="M201" s="40"/>
    </row>
    <row r="202" spans="1:13" ht="63" x14ac:dyDescent="0.25">
      <c r="A202" s="16"/>
      <c r="B202" s="41"/>
      <c r="C202" s="41"/>
      <c r="D202" s="41"/>
      <c r="E202" s="41"/>
      <c r="F202" s="42"/>
      <c r="G202" s="15" t="s">
        <v>533</v>
      </c>
      <c r="H202" s="48" t="s">
        <v>534</v>
      </c>
      <c r="I202" s="13"/>
      <c r="J202" s="28"/>
      <c r="K202" s="28">
        <f>K203</f>
        <v>19706391</v>
      </c>
      <c r="L202" s="28">
        <f t="shared" si="4"/>
        <v>19706391</v>
      </c>
      <c r="M202" s="40"/>
    </row>
    <row r="203" spans="1:13" ht="15.75" x14ac:dyDescent="0.25">
      <c r="A203" s="16"/>
      <c r="B203" s="41"/>
      <c r="C203" s="41"/>
      <c r="D203" s="41"/>
      <c r="E203" s="41"/>
      <c r="F203" s="42"/>
      <c r="G203" s="15" t="s">
        <v>109</v>
      </c>
      <c r="H203" s="42"/>
      <c r="I203" s="13">
        <v>500</v>
      </c>
      <c r="J203" s="28"/>
      <c r="K203" s="28">
        <v>19706391</v>
      </c>
      <c r="L203" s="28">
        <f t="shared" si="4"/>
        <v>19706391</v>
      </c>
      <c r="M203" s="40"/>
    </row>
    <row r="204" spans="1:13" ht="36" customHeight="1" x14ac:dyDescent="0.25">
      <c r="A204" s="16"/>
      <c r="B204" s="68" t="s">
        <v>218</v>
      </c>
      <c r="C204" s="68"/>
      <c r="D204" s="68"/>
      <c r="E204" s="68"/>
      <c r="F204" s="69"/>
      <c r="G204" s="22" t="s">
        <v>217</v>
      </c>
      <c r="H204" s="21" t="s">
        <v>216</v>
      </c>
      <c r="I204" s="20" t="s">
        <v>0</v>
      </c>
      <c r="J204" s="26">
        <v>14583092</v>
      </c>
      <c r="K204" s="26">
        <f>K205+K217</f>
        <v>31088881</v>
      </c>
      <c r="L204" s="26">
        <f t="shared" si="2"/>
        <v>45671973</v>
      </c>
      <c r="M204" s="40"/>
    </row>
    <row r="205" spans="1:13" ht="38.25" customHeight="1" x14ac:dyDescent="0.25">
      <c r="A205" s="16"/>
      <c r="B205" s="66" t="s">
        <v>215</v>
      </c>
      <c r="C205" s="66"/>
      <c r="D205" s="66"/>
      <c r="E205" s="66"/>
      <c r="F205" s="67"/>
      <c r="G205" s="19" t="s">
        <v>214</v>
      </c>
      <c r="H205" s="18" t="s">
        <v>213</v>
      </c>
      <c r="I205" s="17" t="s">
        <v>0</v>
      </c>
      <c r="J205" s="27">
        <v>8546975</v>
      </c>
      <c r="K205" s="27">
        <f>K206+K209+K213</f>
        <v>1000000</v>
      </c>
      <c r="L205" s="27">
        <f t="shared" si="2"/>
        <v>9546975</v>
      </c>
      <c r="M205" s="40"/>
    </row>
    <row r="206" spans="1:13" ht="83.25" customHeight="1" x14ac:dyDescent="0.25">
      <c r="A206" s="16"/>
      <c r="B206" s="64" t="s">
        <v>212</v>
      </c>
      <c r="C206" s="64"/>
      <c r="D206" s="64"/>
      <c r="E206" s="64"/>
      <c r="F206" s="65"/>
      <c r="G206" s="15" t="s">
        <v>211</v>
      </c>
      <c r="H206" s="14" t="s">
        <v>210</v>
      </c>
      <c r="I206" s="13" t="s">
        <v>0</v>
      </c>
      <c r="J206" s="28">
        <v>6646975</v>
      </c>
      <c r="K206" s="28"/>
      <c r="L206" s="28">
        <f t="shared" si="2"/>
        <v>6646975</v>
      </c>
      <c r="M206" s="40"/>
    </row>
    <row r="207" spans="1:13" ht="19.5" customHeight="1" x14ac:dyDescent="0.25">
      <c r="A207" s="16"/>
      <c r="B207" s="64">
        <v>500</v>
      </c>
      <c r="C207" s="64"/>
      <c r="D207" s="64"/>
      <c r="E207" s="64"/>
      <c r="F207" s="65"/>
      <c r="G207" s="15" t="s">
        <v>109</v>
      </c>
      <c r="H207" s="14" t="s">
        <v>0</v>
      </c>
      <c r="I207" s="13">
        <v>500</v>
      </c>
      <c r="J207" s="28">
        <v>3890696</v>
      </c>
      <c r="K207" s="28"/>
      <c r="L207" s="28">
        <f t="shared" si="2"/>
        <v>3890696</v>
      </c>
      <c r="M207" s="40"/>
    </row>
    <row r="208" spans="1:13" ht="36.75" customHeight="1" x14ac:dyDescent="0.25">
      <c r="A208" s="16"/>
      <c r="B208" s="64">
        <v>600</v>
      </c>
      <c r="C208" s="64"/>
      <c r="D208" s="64"/>
      <c r="E208" s="64"/>
      <c r="F208" s="65"/>
      <c r="G208" s="15" t="s">
        <v>17</v>
      </c>
      <c r="H208" s="14" t="s">
        <v>0</v>
      </c>
      <c r="I208" s="13">
        <v>600</v>
      </c>
      <c r="J208" s="28">
        <v>2756279</v>
      </c>
      <c r="K208" s="28"/>
      <c r="L208" s="28">
        <f t="shared" si="2"/>
        <v>2756279</v>
      </c>
      <c r="M208" s="40"/>
    </row>
    <row r="209" spans="1:13" ht="20.25" customHeight="1" x14ac:dyDescent="0.25">
      <c r="A209" s="16"/>
      <c r="B209" s="64" t="s">
        <v>209</v>
      </c>
      <c r="C209" s="64"/>
      <c r="D209" s="64"/>
      <c r="E209" s="64"/>
      <c r="F209" s="65"/>
      <c r="G209" s="15" t="s">
        <v>208</v>
      </c>
      <c r="H209" s="14" t="s">
        <v>207</v>
      </c>
      <c r="I209" s="13" t="s">
        <v>0</v>
      </c>
      <c r="J209" s="28">
        <v>1548000</v>
      </c>
      <c r="K209" s="28">
        <f>K210+K211+K212</f>
        <v>1000000</v>
      </c>
      <c r="L209" s="28">
        <f t="shared" si="2"/>
        <v>2548000</v>
      </c>
      <c r="M209" s="40"/>
    </row>
    <row r="210" spans="1:13" ht="37.5" customHeight="1" x14ac:dyDescent="0.25">
      <c r="A210" s="16"/>
      <c r="B210" s="64">
        <v>200</v>
      </c>
      <c r="C210" s="64"/>
      <c r="D210" s="64"/>
      <c r="E210" s="64"/>
      <c r="F210" s="65"/>
      <c r="G210" s="15" t="s">
        <v>5</v>
      </c>
      <c r="H210" s="14" t="s">
        <v>0</v>
      </c>
      <c r="I210" s="13">
        <v>200</v>
      </c>
      <c r="J210" s="28">
        <v>-1452000</v>
      </c>
      <c r="K210" s="28"/>
      <c r="L210" s="28">
        <f t="shared" si="2"/>
        <v>-1452000</v>
      </c>
      <c r="M210" s="40"/>
    </row>
    <row r="211" spans="1:13" ht="32.25" customHeight="1" x14ac:dyDescent="0.25">
      <c r="A211" s="16"/>
      <c r="B211" s="64">
        <v>600</v>
      </c>
      <c r="C211" s="64"/>
      <c r="D211" s="64"/>
      <c r="E211" s="64"/>
      <c r="F211" s="65"/>
      <c r="G211" s="15" t="s">
        <v>17</v>
      </c>
      <c r="H211" s="14" t="s">
        <v>0</v>
      </c>
      <c r="I211" s="13">
        <v>600</v>
      </c>
      <c r="J211" s="28">
        <v>3000000</v>
      </c>
      <c r="K211" s="28"/>
      <c r="L211" s="28">
        <f t="shared" si="2"/>
        <v>3000000</v>
      </c>
      <c r="M211" s="40"/>
    </row>
    <row r="212" spans="1:13" ht="19.5" customHeight="1" x14ac:dyDescent="0.25">
      <c r="A212" s="16"/>
      <c r="B212" s="62"/>
      <c r="C212" s="62"/>
      <c r="D212" s="62"/>
      <c r="E212" s="62"/>
      <c r="F212" s="63"/>
      <c r="G212" s="15" t="s">
        <v>1</v>
      </c>
      <c r="H212" s="63"/>
      <c r="I212" s="13">
        <v>800</v>
      </c>
      <c r="J212" s="28"/>
      <c r="K212" s="28">
        <v>1000000</v>
      </c>
      <c r="L212" s="28">
        <f t="shared" si="2"/>
        <v>1000000</v>
      </c>
      <c r="M212" s="40"/>
    </row>
    <row r="213" spans="1:13" ht="82.5" customHeight="1" x14ac:dyDescent="0.25">
      <c r="A213" s="16"/>
      <c r="B213" s="64" t="s">
        <v>206</v>
      </c>
      <c r="C213" s="64"/>
      <c r="D213" s="64"/>
      <c r="E213" s="64"/>
      <c r="F213" s="65"/>
      <c r="G213" s="15" t="s">
        <v>205</v>
      </c>
      <c r="H213" s="14" t="s">
        <v>204</v>
      </c>
      <c r="I213" s="13" t="s">
        <v>0</v>
      </c>
      <c r="J213" s="28">
        <v>146000</v>
      </c>
      <c r="K213" s="28"/>
      <c r="L213" s="28">
        <f t="shared" si="2"/>
        <v>146000</v>
      </c>
      <c r="M213" s="40"/>
    </row>
    <row r="214" spans="1:13" ht="36.75" customHeight="1" x14ac:dyDescent="0.25">
      <c r="A214" s="16"/>
      <c r="B214" s="64">
        <v>600</v>
      </c>
      <c r="C214" s="64"/>
      <c r="D214" s="64"/>
      <c r="E214" s="64"/>
      <c r="F214" s="65"/>
      <c r="G214" s="15" t="s">
        <v>17</v>
      </c>
      <c r="H214" s="14" t="s">
        <v>0</v>
      </c>
      <c r="I214" s="13">
        <v>600</v>
      </c>
      <c r="J214" s="28">
        <v>146000</v>
      </c>
      <c r="K214" s="28"/>
      <c r="L214" s="28">
        <f t="shared" si="2"/>
        <v>146000</v>
      </c>
      <c r="M214" s="40"/>
    </row>
    <row r="215" spans="1:13" ht="83.25" customHeight="1" x14ac:dyDescent="0.25">
      <c r="A215" s="16"/>
      <c r="B215" s="64" t="s">
        <v>203</v>
      </c>
      <c r="C215" s="64"/>
      <c r="D215" s="64"/>
      <c r="E215" s="64"/>
      <c r="F215" s="65"/>
      <c r="G215" s="15" t="s">
        <v>202</v>
      </c>
      <c r="H215" s="14" t="s">
        <v>201</v>
      </c>
      <c r="I215" s="13" t="s">
        <v>0</v>
      </c>
      <c r="J215" s="28">
        <v>206000</v>
      </c>
      <c r="K215" s="28"/>
      <c r="L215" s="28">
        <f t="shared" si="2"/>
        <v>206000</v>
      </c>
      <c r="M215" s="40"/>
    </row>
    <row r="216" spans="1:13" ht="22.5" customHeight="1" x14ac:dyDescent="0.25">
      <c r="A216" s="16"/>
      <c r="B216" s="64">
        <v>500</v>
      </c>
      <c r="C216" s="64"/>
      <c r="D216" s="64"/>
      <c r="E216" s="64"/>
      <c r="F216" s="65"/>
      <c r="G216" s="15" t="s">
        <v>109</v>
      </c>
      <c r="H216" s="14" t="s">
        <v>0</v>
      </c>
      <c r="I216" s="13">
        <v>500</v>
      </c>
      <c r="J216" s="28">
        <v>206000</v>
      </c>
      <c r="K216" s="28"/>
      <c r="L216" s="28">
        <f t="shared" si="2"/>
        <v>206000</v>
      </c>
      <c r="M216" s="40"/>
    </row>
    <row r="217" spans="1:13" ht="51" customHeight="1" x14ac:dyDescent="0.25">
      <c r="A217" s="16"/>
      <c r="B217" s="66" t="s">
        <v>200</v>
      </c>
      <c r="C217" s="66"/>
      <c r="D217" s="66"/>
      <c r="E217" s="66"/>
      <c r="F217" s="67"/>
      <c r="G217" s="19" t="s">
        <v>199</v>
      </c>
      <c r="H217" s="18" t="s">
        <v>198</v>
      </c>
      <c r="I217" s="17" t="s">
        <v>0</v>
      </c>
      <c r="J217" s="27">
        <v>6036117</v>
      </c>
      <c r="K217" s="27">
        <f>K218+K220+K222</f>
        <v>30088881</v>
      </c>
      <c r="L217" s="27">
        <f t="shared" si="2"/>
        <v>36124998</v>
      </c>
      <c r="M217" s="40"/>
    </row>
    <row r="218" spans="1:13" ht="51" customHeight="1" x14ac:dyDescent="0.25">
      <c r="A218" s="16"/>
      <c r="B218" s="43"/>
      <c r="C218" s="43"/>
      <c r="D218" s="43"/>
      <c r="E218" s="43"/>
      <c r="F218" s="44"/>
      <c r="G218" s="15" t="s">
        <v>535</v>
      </c>
      <c r="H218" s="48" t="s">
        <v>536</v>
      </c>
      <c r="I218" s="13"/>
      <c r="J218" s="28"/>
      <c r="K218" s="28">
        <f>K219</f>
        <v>25077282</v>
      </c>
      <c r="L218" s="28">
        <f>J218+K218</f>
        <v>25077282</v>
      </c>
      <c r="M218" s="40"/>
    </row>
    <row r="219" spans="1:13" ht="24" customHeight="1" x14ac:dyDescent="0.25">
      <c r="A219" s="16"/>
      <c r="B219" s="43"/>
      <c r="C219" s="43"/>
      <c r="D219" s="43"/>
      <c r="E219" s="43"/>
      <c r="F219" s="44"/>
      <c r="G219" s="15" t="s">
        <v>109</v>
      </c>
      <c r="H219" s="42"/>
      <c r="I219" s="13">
        <v>500</v>
      </c>
      <c r="J219" s="28"/>
      <c r="K219" s="28">
        <v>25077282</v>
      </c>
      <c r="L219" s="28">
        <f>J219+K219</f>
        <v>25077282</v>
      </c>
      <c r="M219" s="40"/>
    </row>
    <row r="220" spans="1:13" ht="51" customHeight="1" x14ac:dyDescent="0.25">
      <c r="A220" s="16"/>
      <c r="B220" s="64" t="s">
        <v>197</v>
      </c>
      <c r="C220" s="64"/>
      <c r="D220" s="64"/>
      <c r="E220" s="64"/>
      <c r="F220" s="65"/>
      <c r="G220" s="15" t="s">
        <v>196</v>
      </c>
      <c r="H220" s="14" t="s">
        <v>195</v>
      </c>
      <c r="I220" s="13" t="s">
        <v>0</v>
      </c>
      <c r="J220" s="28">
        <v>6036117</v>
      </c>
      <c r="K220" s="28"/>
      <c r="L220" s="28">
        <f t="shared" si="2"/>
        <v>6036117</v>
      </c>
      <c r="M220" s="40"/>
    </row>
    <row r="221" spans="1:13" ht="21" customHeight="1" x14ac:dyDescent="0.25">
      <c r="A221" s="16"/>
      <c r="B221" s="64">
        <v>500</v>
      </c>
      <c r="C221" s="64"/>
      <c r="D221" s="64"/>
      <c r="E221" s="64"/>
      <c r="F221" s="65"/>
      <c r="G221" s="15" t="s">
        <v>109</v>
      </c>
      <c r="H221" s="14" t="s">
        <v>0</v>
      </c>
      <c r="I221" s="13">
        <v>500</v>
      </c>
      <c r="J221" s="28">
        <v>6036117</v>
      </c>
      <c r="K221" s="28"/>
      <c r="L221" s="28">
        <f t="shared" si="2"/>
        <v>6036117</v>
      </c>
      <c r="M221" s="40"/>
    </row>
    <row r="222" spans="1:13" ht="31.5" x14ac:dyDescent="0.25">
      <c r="A222" s="16"/>
      <c r="B222" s="49"/>
      <c r="C222" s="49"/>
      <c r="D222" s="49"/>
      <c r="E222" s="49"/>
      <c r="F222" s="50"/>
      <c r="G222" s="15" t="s">
        <v>543</v>
      </c>
      <c r="H222" s="50" t="s">
        <v>544</v>
      </c>
      <c r="I222" s="52" t="s">
        <v>0</v>
      </c>
      <c r="J222" s="53"/>
      <c r="K222" s="51">
        <v>5011599</v>
      </c>
      <c r="L222" s="28">
        <f>K222+J222</f>
        <v>5011599</v>
      </c>
      <c r="M222" s="40"/>
    </row>
    <row r="223" spans="1:13" ht="15.75" x14ac:dyDescent="0.25">
      <c r="A223" s="16"/>
      <c r="B223" s="49"/>
      <c r="C223" s="49"/>
      <c r="D223" s="49"/>
      <c r="E223" s="49"/>
      <c r="F223" s="50"/>
      <c r="G223" s="15" t="s">
        <v>109</v>
      </c>
      <c r="H223" s="50" t="s">
        <v>0</v>
      </c>
      <c r="I223" s="52">
        <v>500</v>
      </c>
      <c r="J223" s="54"/>
      <c r="K223" s="51">
        <v>5011599</v>
      </c>
      <c r="L223" s="28">
        <f>K223+J223</f>
        <v>5011599</v>
      </c>
      <c r="M223" s="40"/>
    </row>
    <row r="224" spans="1:13" ht="50.25" customHeight="1" x14ac:dyDescent="0.25">
      <c r="A224" s="16"/>
      <c r="B224" s="68" t="s">
        <v>194</v>
      </c>
      <c r="C224" s="68"/>
      <c r="D224" s="68"/>
      <c r="E224" s="68"/>
      <c r="F224" s="69"/>
      <c r="G224" s="22" t="s">
        <v>193</v>
      </c>
      <c r="H224" s="21" t="s">
        <v>192</v>
      </c>
      <c r="I224" s="20" t="s">
        <v>0</v>
      </c>
      <c r="J224" s="26">
        <v>-34177065</v>
      </c>
      <c r="K224" s="26"/>
      <c r="L224" s="26">
        <f t="shared" ref="L224:L287" si="5">J224+K224</f>
        <v>-34177065</v>
      </c>
      <c r="M224" s="40"/>
    </row>
    <row r="225" spans="1:13" ht="54" customHeight="1" x14ac:dyDescent="0.25">
      <c r="A225" s="16"/>
      <c r="B225" s="66" t="s">
        <v>191</v>
      </c>
      <c r="C225" s="66"/>
      <c r="D225" s="66"/>
      <c r="E225" s="66"/>
      <c r="F225" s="67"/>
      <c r="G225" s="19" t="s">
        <v>190</v>
      </c>
      <c r="H225" s="18" t="s">
        <v>189</v>
      </c>
      <c r="I225" s="17" t="s">
        <v>0</v>
      </c>
      <c r="J225" s="27">
        <v>-16274000</v>
      </c>
      <c r="K225" s="27"/>
      <c r="L225" s="27">
        <f t="shared" si="5"/>
        <v>-16274000</v>
      </c>
      <c r="M225" s="40"/>
    </row>
    <row r="226" spans="1:13" ht="55.5" customHeight="1" x14ac:dyDescent="0.25">
      <c r="A226" s="16"/>
      <c r="B226" s="64" t="s">
        <v>188</v>
      </c>
      <c r="C226" s="64"/>
      <c r="D226" s="64"/>
      <c r="E226" s="64"/>
      <c r="F226" s="65"/>
      <c r="G226" s="15" t="s">
        <v>187</v>
      </c>
      <c r="H226" s="14" t="s">
        <v>186</v>
      </c>
      <c r="I226" s="13" t="s">
        <v>0</v>
      </c>
      <c r="J226" s="28">
        <v>-16274000</v>
      </c>
      <c r="K226" s="28"/>
      <c r="L226" s="28">
        <f t="shared" si="5"/>
        <v>-16274000</v>
      </c>
      <c r="M226" s="40"/>
    </row>
    <row r="227" spans="1:13" ht="18" customHeight="1" x14ac:dyDescent="0.25">
      <c r="A227" s="16"/>
      <c r="B227" s="64">
        <v>500</v>
      </c>
      <c r="C227" s="64"/>
      <c r="D227" s="64"/>
      <c r="E227" s="64"/>
      <c r="F227" s="65"/>
      <c r="G227" s="15" t="s">
        <v>109</v>
      </c>
      <c r="H227" s="14" t="s">
        <v>0</v>
      </c>
      <c r="I227" s="13">
        <v>500</v>
      </c>
      <c r="J227" s="28">
        <v>-16274000</v>
      </c>
      <c r="K227" s="28"/>
      <c r="L227" s="28">
        <f t="shared" si="5"/>
        <v>-16274000</v>
      </c>
      <c r="M227" s="40"/>
    </row>
    <row r="228" spans="1:13" ht="51" customHeight="1" x14ac:dyDescent="0.25">
      <c r="A228" s="16"/>
      <c r="B228" s="66" t="s">
        <v>185</v>
      </c>
      <c r="C228" s="66"/>
      <c r="D228" s="66"/>
      <c r="E228" s="66"/>
      <c r="F228" s="67"/>
      <c r="G228" s="19" t="s">
        <v>184</v>
      </c>
      <c r="H228" s="18" t="s">
        <v>183</v>
      </c>
      <c r="I228" s="17" t="s">
        <v>0</v>
      </c>
      <c r="J228" s="27">
        <v>-45000000</v>
      </c>
      <c r="K228" s="27"/>
      <c r="L228" s="27">
        <f t="shared" si="5"/>
        <v>-45000000</v>
      </c>
      <c r="M228" s="40"/>
    </row>
    <row r="229" spans="1:13" ht="63" customHeight="1" x14ac:dyDescent="0.25">
      <c r="A229" s="16"/>
      <c r="B229" s="64" t="s">
        <v>182</v>
      </c>
      <c r="C229" s="64"/>
      <c r="D229" s="64"/>
      <c r="E229" s="64"/>
      <c r="F229" s="65"/>
      <c r="G229" s="15" t="s">
        <v>181</v>
      </c>
      <c r="H229" s="14" t="s">
        <v>180</v>
      </c>
      <c r="I229" s="13" t="s">
        <v>0</v>
      </c>
      <c r="J229" s="28">
        <v>-45000000</v>
      </c>
      <c r="K229" s="28"/>
      <c r="L229" s="28">
        <f t="shared" si="5"/>
        <v>-45000000</v>
      </c>
      <c r="M229" s="40"/>
    </row>
    <row r="230" spans="1:13" ht="24.75" customHeight="1" x14ac:dyDescent="0.25">
      <c r="A230" s="16"/>
      <c r="B230" s="64">
        <v>500</v>
      </c>
      <c r="C230" s="64"/>
      <c r="D230" s="64"/>
      <c r="E230" s="64"/>
      <c r="F230" s="65"/>
      <c r="G230" s="15" t="s">
        <v>109</v>
      </c>
      <c r="H230" s="14" t="s">
        <v>0</v>
      </c>
      <c r="I230" s="13">
        <v>500</v>
      </c>
      <c r="J230" s="28">
        <v>-45000000</v>
      </c>
      <c r="K230" s="28"/>
      <c r="L230" s="28">
        <f t="shared" si="5"/>
        <v>-45000000</v>
      </c>
      <c r="M230" s="40"/>
    </row>
    <row r="231" spans="1:13" ht="53.25" customHeight="1" x14ac:dyDescent="0.25">
      <c r="A231" s="16"/>
      <c r="B231" s="66" t="s">
        <v>179</v>
      </c>
      <c r="C231" s="66"/>
      <c r="D231" s="66"/>
      <c r="E231" s="66"/>
      <c r="F231" s="67"/>
      <c r="G231" s="19" t="s">
        <v>178</v>
      </c>
      <c r="H231" s="18" t="s">
        <v>177</v>
      </c>
      <c r="I231" s="17" t="s">
        <v>0</v>
      </c>
      <c r="J231" s="27">
        <v>-117903065</v>
      </c>
      <c r="K231" s="27"/>
      <c r="L231" s="27">
        <f t="shared" si="5"/>
        <v>-117903065</v>
      </c>
      <c r="M231" s="40"/>
    </row>
    <row r="232" spans="1:13" ht="64.5" customHeight="1" x14ac:dyDescent="0.25">
      <c r="A232" s="16"/>
      <c r="B232" s="64" t="s">
        <v>176</v>
      </c>
      <c r="C232" s="64"/>
      <c r="D232" s="64"/>
      <c r="E232" s="64"/>
      <c r="F232" s="65"/>
      <c r="G232" s="15" t="s">
        <v>175</v>
      </c>
      <c r="H232" s="14" t="s">
        <v>174</v>
      </c>
      <c r="I232" s="13" t="s">
        <v>0</v>
      </c>
      <c r="J232" s="28">
        <v>-117903065</v>
      </c>
      <c r="K232" s="28"/>
      <c r="L232" s="28">
        <f t="shared" si="5"/>
        <v>-117903065</v>
      </c>
      <c r="M232" s="40"/>
    </row>
    <row r="233" spans="1:13" ht="38.25" customHeight="1" x14ac:dyDescent="0.25">
      <c r="A233" s="16"/>
      <c r="B233" s="64">
        <v>600</v>
      </c>
      <c r="C233" s="64"/>
      <c r="D233" s="64"/>
      <c r="E233" s="64"/>
      <c r="F233" s="65"/>
      <c r="G233" s="15" t="s">
        <v>17</v>
      </c>
      <c r="H233" s="14" t="s">
        <v>0</v>
      </c>
      <c r="I233" s="13">
        <v>600</v>
      </c>
      <c r="J233" s="28">
        <v>-117903065</v>
      </c>
      <c r="K233" s="28"/>
      <c r="L233" s="28">
        <f t="shared" si="5"/>
        <v>-117903065</v>
      </c>
      <c r="M233" s="40"/>
    </row>
    <row r="234" spans="1:13" ht="49.5" customHeight="1" x14ac:dyDescent="0.25">
      <c r="A234" s="16"/>
      <c r="B234" s="66" t="s">
        <v>173</v>
      </c>
      <c r="C234" s="66"/>
      <c r="D234" s="66"/>
      <c r="E234" s="66"/>
      <c r="F234" s="67"/>
      <c r="G234" s="19" t="s">
        <v>172</v>
      </c>
      <c r="H234" s="18" t="s">
        <v>171</v>
      </c>
      <c r="I234" s="17" t="s">
        <v>0</v>
      </c>
      <c r="J234" s="27">
        <v>145000000</v>
      </c>
      <c r="K234" s="27"/>
      <c r="L234" s="27">
        <f t="shared" si="5"/>
        <v>145000000</v>
      </c>
      <c r="M234" s="40"/>
    </row>
    <row r="235" spans="1:13" ht="63.75" customHeight="1" x14ac:dyDescent="0.25">
      <c r="A235" s="16"/>
      <c r="B235" s="64" t="s">
        <v>170</v>
      </c>
      <c r="C235" s="64"/>
      <c r="D235" s="64"/>
      <c r="E235" s="64"/>
      <c r="F235" s="65"/>
      <c r="G235" s="15" t="s">
        <v>522</v>
      </c>
      <c r="H235" s="14" t="s">
        <v>169</v>
      </c>
      <c r="I235" s="13" t="s">
        <v>0</v>
      </c>
      <c r="J235" s="28">
        <v>145000000</v>
      </c>
      <c r="K235" s="28"/>
      <c r="L235" s="28">
        <f t="shared" si="5"/>
        <v>145000000</v>
      </c>
      <c r="M235" s="40"/>
    </row>
    <row r="236" spans="1:13" ht="24" customHeight="1" x14ac:dyDescent="0.25">
      <c r="A236" s="16"/>
      <c r="B236" s="64">
        <v>500</v>
      </c>
      <c r="C236" s="64"/>
      <c r="D236" s="64"/>
      <c r="E236" s="64"/>
      <c r="F236" s="65"/>
      <c r="G236" s="15" t="s">
        <v>109</v>
      </c>
      <c r="H236" s="14" t="s">
        <v>0</v>
      </c>
      <c r="I236" s="13">
        <v>500</v>
      </c>
      <c r="J236" s="28">
        <v>145000000</v>
      </c>
      <c r="K236" s="28"/>
      <c r="L236" s="28">
        <f t="shared" si="5"/>
        <v>145000000</v>
      </c>
      <c r="M236" s="40"/>
    </row>
    <row r="237" spans="1:13" ht="51.75" customHeight="1" x14ac:dyDescent="0.25">
      <c r="A237" s="16"/>
      <c r="B237" s="68" t="s">
        <v>168</v>
      </c>
      <c r="C237" s="68"/>
      <c r="D237" s="68"/>
      <c r="E237" s="68"/>
      <c r="F237" s="69"/>
      <c r="G237" s="22" t="s">
        <v>167</v>
      </c>
      <c r="H237" s="21" t="s">
        <v>166</v>
      </c>
      <c r="I237" s="20" t="s">
        <v>0</v>
      </c>
      <c r="J237" s="26" t="s">
        <v>0</v>
      </c>
      <c r="K237" s="26"/>
      <c r="L237" s="26"/>
      <c r="M237" s="40"/>
    </row>
    <row r="238" spans="1:13" ht="50.25" customHeight="1" x14ac:dyDescent="0.25">
      <c r="A238" s="16"/>
      <c r="B238" s="66" t="s">
        <v>165</v>
      </c>
      <c r="C238" s="66"/>
      <c r="D238" s="66"/>
      <c r="E238" s="66"/>
      <c r="F238" s="67"/>
      <c r="G238" s="19" t="s">
        <v>164</v>
      </c>
      <c r="H238" s="18" t="s">
        <v>163</v>
      </c>
      <c r="I238" s="17" t="s">
        <v>0</v>
      </c>
      <c r="J238" s="27" t="s">
        <v>0</v>
      </c>
      <c r="K238" s="27"/>
      <c r="L238" s="27"/>
      <c r="M238" s="40"/>
    </row>
    <row r="239" spans="1:13" ht="53.25" customHeight="1" x14ac:dyDescent="0.25">
      <c r="A239" s="16"/>
      <c r="B239" s="64" t="s">
        <v>162</v>
      </c>
      <c r="C239" s="64"/>
      <c r="D239" s="64"/>
      <c r="E239" s="64"/>
      <c r="F239" s="65"/>
      <c r="G239" s="15" t="s">
        <v>161</v>
      </c>
      <c r="H239" s="14" t="s">
        <v>160</v>
      </c>
      <c r="I239" s="13" t="s">
        <v>0</v>
      </c>
      <c r="J239" s="28" t="s">
        <v>0</v>
      </c>
      <c r="K239" s="28"/>
      <c r="L239" s="28"/>
      <c r="M239" s="40"/>
    </row>
    <row r="240" spans="1:13" ht="37.5" customHeight="1" x14ac:dyDescent="0.25">
      <c r="A240" s="16"/>
      <c r="B240" s="64">
        <v>200</v>
      </c>
      <c r="C240" s="64"/>
      <c r="D240" s="64"/>
      <c r="E240" s="64"/>
      <c r="F240" s="65"/>
      <c r="G240" s="15" t="s">
        <v>5</v>
      </c>
      <c r="H240" s="14" t="s">
        <v>0</v>
      </c>
      <c r="I240" s="13">
        <v>200</v>
      </c>
      <c r="J240" s="28">
        <v>-904200</v>
      </c>
      <c r="K240" s="28"/>
      <c r="L240" s="28">
        <f t="shared" si="5"/>
        <v>-904200</v>
      </c>
      <c r="M240" s="40"/>
    </row>
    <row r="241" spans="1:13" ht="22.5" customHeight="1" x14ac:dyDescent="0.25">
      <c r="A241" s="16"/>
      <c r="B241" s="64">
        <v>800</v>
      </c>
      <c r="C241" s="64"/>
      <c r="D241" s="64"/>
      <c r="E241" s="64"/>
      <c r="F241" s="65"/>
      <c r="G241" s="15" t="s">
        <v>1</v>
      </c>
      <c r="H241" s="14" t="s">
        <v>0</v>
      </c>
      <c r="I241" s="13">
        <v>800</v>
      </c>
      <c r="J241" s="28">
        <v>904200</v>
      </c>
      <c r="K241" s="28"/>
      <c r="L241" s="28">
        <f t="shared" si="5"/>
        <v>904200</v>
      </c>
      <c r="M241" s="40"/>
    </row>
    <row r="242" spans="1:13" ht="33.75" customHeight="1" x14ac:dyDescent="0.25">
      <c r="A242" s="16"/>
      <c r="B242" s="66" t="s">
        <v>159</v>
      </c>
      <c r="C242" s="66"/>
      <c r="D242" s="66"/>
      <c r="E242" s="66"/>
      <c r="F242" s="67"/>
      <c r="G242" s="19" t="s">
        <v>158</v>
      </c>
      <c r="H242" s="18" t="s">
        <v>157</v>
      </c>
      <c r="I242" s="17" t="s">
        <v>0</v>
      </c>
      <c r="J242" s="27" t="s">
        <v>0</v>
      </c>
      <c r="K242" s="27"/>
      <c r="L242" s="27"/>
      <c r="M242" s="40"/>
    </row>
    <row r="243" spans="1:13" ht="68.25" customHeight="1" x14ac:dyDescent="0.25">
      <c r="A243" s="16"/>
      <c r="B243" s="64" t="s">
        <v>156</v>
      </c>
      <c r="C243" s="64"/>
      <c r="D243" s="64"/>
      <c r="E243" s="64"/>
      <c r="F243" s="65"/>
      <c r="G243" s="15" t="s">
        <v>155</v>
      </c>
      <c r="H243" s="14" t="s">
        <v>154</v>
      </c>
      <c r="I243" s="13" t="s">
        <v>0</v>
      </c>
      <c r="J243" s="28" t="s">
        <v>0</v>
      </c>
      <c r="K243" s="28"/>
      <c r="L243" s="28"/>
      <c r="M243" s="40"/>
    </row>
    <row r="244" spans="1:13" ht="81" customHeight="1" x14ac:dyDescent="0.25">
      <c r="A244" s="16"/>
      <c r="B244" s="64">
        <v>100</v>
      </c>
      <c r="C244" s="64"/>
      <c r="D244" s="64"/>
      <c r="E244" s="64"/>
      <c r="F244" s="65"/>
      <c r="G244" s="15" t="s">
        <v>13</v>
      </c>
      <c r="H244" s="14" t="s">
        <v>0</v>
      </c>
      <c r="I244" s="13">
        <v>100</v>
      </c>
      <c r="J244" s="28">
        <v>398700</v>
      </c>
      <c r="K244" s="28"/>
      <c r="L244" s="28">
        <f t="shared" si="5"/>
        <v>398700</v>
      </c>
      <c r="M244" s="40"/>
    </row>
    <row r="245" spans="1:13" ht="34.5" customHeight="1" x14ac:dyDescent="0.25">
      <c r="A245" s="16"/>
      <c r="B245" s="64">
        <v>200</v>
      </c>
      <c r="C245" s="64"/>
      <c r="D245" s="64"/>
      <c r="E245" s="64"/>
      <c r="F245" s="65"/>
      <c r="G245" s="15" t="s">
        <v>5</v>
      </c>
      <c r="H245" s="14" t="s">
        <v>0</v>
      </c>
      <c r="I245" s="13">
        <v>200</v>
      </c>
      <c r="J245" s="28">
        <v>-398700</v>
      </c>
      <c r="K245" s="28"/>
      <c r="L245" s="28">
        <f t="shared" si="5"/>
        <v>-398700</v>
      </c>
      <c r="M245" s="40"/>
    </row>
    <row r="246" spans="1:13" ht="53.25" customHeight="1" x14ac:dyDescent="0.25">
      <c r="A246" s="16"/>
      <c r="B246" s="68" t="s">
        <v>153</v>
      </c>
      <c r="C246" s="68"/>
      <c r="D246" s="68"/>
      <c r="E246" s="68"/>
      <c r="F246" s="69"/>
      <c r="G246" s="22" t="s">
        <v>552</v>
      </c>
      <c r="H246" s="21" t="s">
        <v>152</v>
      </c>
      <c r="I246" s="20" t="s">
        <v>0</v>
      </c>
      <c r="J246" s="26">
        <v>-2000000</v>
      </c>
      <c r="K246" s="26"/>
      <c r="L246" s="26">
        <f t="shared" si="5"/>
        <v>-2000000</v>
      </c>
      <c r="M246" s="40"/>
    </row>
    <row r="247" spans="1:13" ht="48.75" customHeight="1" x14ac:dyDescent="0.25">
      <c r="A247" s="16"/>
      <c r="B247" s="66" t="s">
        <v>151</v>
      </c>
      <c r="C247" s="66"/>
      <c r="D247" s="66"/>
      <c r="E247" s="66"/>
      <c r="F247" s="67"/>
      <c r="G247" s="19" t="s">
        <v>150</v>
      </c>
      <c r="H247" s="18" t="s">
        <v>149</v>
      </c>
      <c r="I247" s="17" t="s">
        <v>0</v>
      </c>
      <c r="J247" s="27">
        <v>-2000000</v>
      </c>
      <c r="K247" s="27"/>
      <c r="L247" s="27">
        <f t="shared" si="5"/>
        <v>-2000000</v>
      </c>
      <c r="M247" s="40"/>
    </row>
    <row r="248" spans="1:13" ht="52.5" customHeight="1" x14ac:dyDescent="0.25">
      <c r="A248" s="16"/>
      <c r="B248" s="64" t="s">
        <v>148</v>
      </c>
      <c r="C248" s="64"/>
      <c r="D248" s="64"/>
      <c r="E248" s="64"/>
      <c r="F248" s="65"/>
      <c r="G248" s="15" t="s">
        <v>147</v>
      </c>
      <c r="H248" s="14" t="s">
        <v>146</v>
      </c>
      <c r="I248" s="13" t="s">
        <v>0</v>
      </c>
      <c r="J248" s="28">
        <v>-2000000</v>
      </c>
      <c r="K248" s="28"/>
      <c r="L248" s="28">
        <f t="shared" si="5"/>
        <v>-2000000</v>
      </c>
      <c r="M248" s="40"/>
    </row>
    <row r="249" spans="1:13" ht="33" customHeight="1" x14ac:dyDescent="0.25">
      <c r="A249" s="16"/>
      <c r="B249" s="64">
        <v>200</v>
      </c>
      <c r="C249" s="64"/>
      <c r="D249" s="64"/>
      <c r="E249" s="64"/>
      <c r="F249" s="65"/>
      <c r="G249" s="15" t="s">
        <v>5</v>
      </c>
      <c r="H249" s="14" t="s">
        <v>0</v>
      </c>
      <c r="I249" s="13">
        <v>200</v>
      </c>
      <c r="J249" s="28">
        <v>-2000000</v>
      </c>
      <c r="K249" s="28"/>
      <c r="L249" s="28">
        <f t="shared" si="5"/>
        <v>-2000000</v>
      </c>
      <c r="M249" s="40"/>
    </row>
    <row r="250" spans="1:13" ht="33" customHeight="1" x14ac:dyDescent="0.25">
      <c r="A250" s="16"/>
      <c r="B250" s="68" t="s">
        <v>145</v>
      </c>
      <c r="C250" s="68"/>
      <c r="D250" s="68"/>
      <c r="E250" s="68"/>
      <c r="F250" s="69"/>
      <c r="G250" s="22" t="s">
        <v>144</v>
      </c>
      <c r="H250" s="21" t="s">
        <v>143</v>
      </c>
      <c r="I250" s="20" t="s">
        <v>0</v>
      </c>
      <c r="J250" s="26">
        <v>3000000</v>
      </c>
      <c r="K250" s="26">
        <f>K251</f>
        <v>5012875</v>
      </c>
      <c r="L250" s="26">
        <f t="shared" si="5"/>
        <v>8012875</v>
      </c>
      <c r="M250" s="40"/>
    </row>
    <row r="251" spans="1:13" ht="54.75" customHeight="1" x14ac:dyDescent="0.25">
      <c r="A251" s="16"/>
      <c r="B251" s="66" t="s">
        <v>142</v>
      </c>
      <c r="C251" s="66"/>
      <c r="D251" s="66"/>
      <c r="E251" s="66"/>
      <c r="F251" s="67"/>
      <c r="G251" s="19" t="s">
        <v>141</v>
      </c>
      <c r="H251" s="18" t="s">
        <v>140</v>
      </c>
      <c r="I251" s="17" t="s">
        <v>0</v>
      </c>
      <c r="J251" s="27">
        <v>3000000</v>
      </c>
      <c r="K251" s="27">
        <f>K252</f>
        <v>5012875</v>
      </c>
      <c r="L251" s="27">
        <f t="shared" si="5"/>
        <v>8012875</v>
      </c>
      <c r="M251" s="40"/>
    </row>
    <row r="252" spans="1:13" ht="67.5" customHeight="1" x14ac:dyDescent="0.25">
      <c r="A252" s="16"/>
      <c r="B252" s="64" t="s">
        <v>139</v>
      </c>
      <c r="C252" s="64"/>
      <c r="D252" s="64"/>
      <c r="E252" s="64"/>
      <c r="F252" s="65"/>
      <c r="G252" s="15" t="s">
        <v>138</v>
      </c>
      <c r="H252" s="14" t="s">
        <v>137</v>
      </c>
      <c r="I252" s="13" t="s">
        <v>0</v>
      </c>
      <c r="J252" s="28">
        <v>3000000</v>
      </c>
      <c r="K252" s="28">
        <f>K253</f>
        <v>5012875</v>
      </c>
      <c r="L252" s="28">
        <f t="shared" si="5"/>
        <v>8012875</v>
      </c>
      <c r="M252" s="40"/>
    </row>
    <row r="253" spans="1:13" ht="36.75" customHeight="1" x14ac:dyDescent="0.25">
      <c r="A253" s="16"/>
      <c r="B253" s="64">
        <v>600</v>
      </c>
      <c r="C253" s="64"/>
      <c r="D253" s="64"/>
      <c r="E253" s="64"/>
      <c r="F253" s="65"/>
      <c r="G253" s="15" t="s">
        <v>17</v>
      </c>
      <c r="H253" s="14" t="s">
        <v>0</v>
      </c>
      <c r="I253" s="13">
        <v>600</v>
      </c>
      <c r="J253" s="28">
        <v>3000000</v>
      </c>
      <c r="K253" s="28">
        <v>5012875</v>
      </c>
      <c r="L253" s="28">
        <f t="shared" si="5"/>
        <v>8012875</v>
      </c>
      <c r="M253" s="40"/>
    </row>
    <row r="254" spans="1:13" ht="37.5" customHeight="1" x14ac:dyDescent="0.25">
      <c r="A254" s="16"/>
      <c r="B254" s="68" t="s">
        <v>136</v>
      </c>
      <c r="C254" s="68"/>
      <c r="D254" s="68"/>
      <c r="E254" s="68"/>
      <c r="F254" s="69"/>
      <c r="G254" s="22" t="s">
        <v>135</v>
      </c>
      <c r="H254" s="21" t="s">
        <v>134</v>
      </c>
      <c r="I254" s="20" t="s">
        <v>0</v>
      </c>
      <c r="J254" s="26">
        <f>3000000+2850000</f>
        <v>5850000</v>
      </c>
      <c r="K254" s="26"/>
      <c r="L254" s="26">
        <f t="shared" si="5"/>
        <v>5850000</v>
      </c>
      <c r="M254" s="40"/>
    </row>
    <row r="255" spans="1:13" ht="36" customHeight="1" x14ac:dyDescent="0.25">
      <c r="A255" s="16"/>
      <c r="B255" s="66" t="s">
        <v>133</v>
      </c>
      <c r="C255" s="66"/>
      <c r="D255" s="66"/>
      <c r="E255" s="66"/>
      <c r="F255" s="67"/>
      <c r="G255" s="19" t="s">
        <v>132</v>
      </c>
      <c r="H255" s="18" t="s">
        <v>131</v>
      </c>
      <c r="I255" s="17" t="s">
        <v>0</v>
      </c>
      <c r="J255" s="27">
        <v>3000000</v>
      </c>
      <c r="K255" s="27"/>
      <c r="L255" s="27">
        <f t="shared" si="5"/>
        <v>3000000</v>
      </c>
      <c r="M255" s="40"/>
    </row>
    <row r="256" spans="1:13" ht="64.5" customHeight="1" x14ac:dyDescent="0.25">
      <c r="A256" s="16"/>
      <c r="B256" s="64" t="s">
        <v>130</v>
      </c>
      <c r="C256" s="64"/>
      <c r="D256" s="64"/>
      <c r="E256" s="64"/>
      <c r="F256" s="65"/>
      <c r="G256" s="15" t="s">
        <v>129</v>
      </c>
      <c r="H256" s="14" t="s">
        <v>128</v>
      </c>
      <c r="I256" s="13" t="s">
        <v>0</v>
      </c>
      <c r="J256" s="28">
        <v>3000000</v>
      </c>
      <c r="K256" s="28"/>
      <c r="L256" s="28">
        <f t="shared" si="5"/>
        <v>3000000</v>
      </c>
      <c r="M256" s="40"/>
    </row>
    <row r="257" spans="1:13" ht="35.25" customHeight="1" x14ac:dyDescent="0.25">
      <c r="A257" s="16"/>
      <c r="B257" s="64">
        <v>600</v>
      </c>
      <c r="C257" s="64"/>
      <c r="D257" s="64"/>
      <c r="E257" s="64"/>
      <c r="F257" s="65"/>
      <c r="G257" s="15" t="s">
        <v>17</v>
      </c>
      <c r="H257" s="14" t="s">
        <v>0</v>
      </c>
      <c r="I257" s="13">
        <v>600</v>
      </c>
      <c r="J257" s="28">
        <v>3000000</v>
      </c>
      <c r="K257" s="28"/>
      <c r="L257" s="28">
        <f t="shared" si="5"/>
        <v>3000000</v>
      </c>
      <c r="M257" s="40"/>
    </row>
    <row r="258" spans="1:13" ht="35.25" customHeight="1" x14ac:dyDescent="0.25">
      <c r="A258" s="16"/>
      <c r="B258" s="34"/>
      <c r="C258" s="34"/>
      <c r="D258" s="34"/>
      <c r="E258" s="34"/>
      <c r="F258" s="35"/>
      <c r="G258" s="19" t="s">
        <v>516</v>
      </c>
      <c r="H258" s="36" t="s">
        <v>512</v>
      </c>
      <c r="I258" s="13"/>
      <c r="J258" s="39">
        <f>J259</f>
        <v>2850000</v>
      </c>
      <c r="K258" s="39"/>
      <c r="L258" s="39">
        <f t="shared" si="5"/>
        <v>2850000</v>
      </c>
      <c r="M258" s="40"/>
    </row>
    <row r="259" spans="1:13" ht="52.5" customHeight="1" x14ac:dyDescent="0.25">
      <c r="A259" s="16"/>
      <c r="B259" s="34"/>
      <c r="C259" s="34"/>
      <c r="D259" s="34"/>
      <c r="E259" s="34"/>
      <c r="F259" s="35"/>
      <c r="G259" s="15" t="s">
        <v>514</v>
      </c>
      <c r="H259" s="37" t="s">
        <v>513</v>
      </c>
      <c r="I259" s="13"/>
      <c r="J259" s="28">
        <f>J260</f>
        <v>2850000</v>
      </c>
      <c r="K259" s="28"/>
      <c r="L259" s="28">
        <f t="shared" si="5"/>
        <v>2850000</v>
      </c>
      <c r="M259" s="40"/>
    </row>
    <row r="260" spans="1:13" ht="35.25" customHeight="1" x14ac:dyDescent="0.25">
      <c r="A260" s="16"/>
      <c r="B260" s="34"/>
      <c r="C260" s="34"/>
      <c r="D260" s="34"/>
      <c r="E260" s="34"/>
      <c r="F260" s="35"/>
      <c r="G260" s="15" t="s">
        <v>5</v>
      </c>
      <c r="H260" s="35"/>
      <c r="I260" s="13">
        <v>200</v>
      </c>
      <c r="J260" s="28">
        <v>2850000</v>
      </c>
      <c r="K260" s="28"/>
      <c r="L260" s="28">
        <f t="shared" si="5"/>
        <v>2850000</v>
      </c>
      <c r="M260" s="40"/>
    </row>
    <row r="261" spans="1:13" ht="33" customHeight="1" x14ac:dyDescent="0.25">
      <c r="A261" s="16"/>
      <c r="B261" s="68" t="s">
        <v>127</v>
      </c>
      <c r="C261" s="68"/>
      <c r="D261" s="68"/>
      <c r="E261" s="68"/>
      <c r="F261" s="69"/>
      <c r="G261" s="22" t="s">
        <v>126</v>
      </c>
      <c r="H261" s="21" t="s">
        <v>125</v>
      </c>
      <c r="I261" s="20" t="s">
        <v>0</v>
      </c>
      <c r="J261" s="26">
        <v>-27000000</v>
      </c>
      <c r="K261" s="26"/>
      <c r="L261" s="26">
        <f t="shared" si="5"/>
        <v>-27000000</v>
      </c>
      <c r="M261" s="40"/>
    </row>
    <row r="262" spans="1:13" ht="52.5" customHeight="1" x14ac:dyDescent="0.25">
      <c r="A262" s="16"/>
      <c r="B262" s="66" t="s">
        <v>124</v>
      </c>
      <c r="C262" s="66"/>
      <c r="D262" s="66"/>
      <c r="E262" s="66"/>
      <c r="F262" s="67"/>
      <c r="G262" s="19" t="s">
        <v>123</v>
      </c>
      <c r="H262" s="18" t="s">
        <v>122</v>
      </c>
      <c r="I262" s="17" t="s">
        <v>0</v>
      </c>
      <c r="J262" s="27">
        <v>40000000</v>
      </c>
      <c r="K262" s="27"/>
      <c r="L262" s="27">
        <f t="shared" si="5"/>
        <v>40000000</v>
      </c>
      <c r="M262" s="40"/>
    </row>
    <row r="263" spans="1:13" ht="44.25" customHeight="1" x14ac:dyDescent="0.25">
      <c r="A263" s="16"/>
      <c r="B263" s="64" t="s">
        <v>121</v>
      </c>
      <c r="C263" s="64"/>
      <c r="D263" s="64"/>
      <c r="E263" s="64"/>
      <c r="F263" s="65"/>
      <c r="G263" s="15" t="s">
        <v>120</v>
      </c>
      <c r="H263" s="14" t="s">
        <v>119</v>
      </c>
      <c r="I263" s="13" t="s">
        <v>0</v>
      </c>
      <c r="J263" s="28">
        <v>40000000</v>
      </c>
      <c r="K263" s="28"/>
      <c r="L263" s="28">
        <f t="shared" si="5"/>
        <v>40000000</v>
      </c>
      <c r="M263" s="40"/>
    </row>
    <row r="264" spans="1:13" ht="21.75" customHeight="1" x14ac:dyDescent="0.25">
      <c r="A264" s="16"/>
      <c r="B264" s="64">
        <v>500</v>
      </c>
      <c r="C264" s="64"/>
      <c r="D264" s="64"/>
      <c r="E264" s="64"/>
      <c r="F264" s="65"/>
      <c r="G264" s="15" t="s">
        <v>109</v>
      </c>
      <c r="H264" s="14" t="s">
        <v>0</v>
      </c>
      <c r="I264" s="13">
        <v>500</v>
      </c>
      <c r="J264" s="28">
        <v>40000000</v>
      </c>
      <c r="K264" s="28"/>
      <c r="L264" s="28">
        <f t="shared" si="5"/>
        <v>40000000</v>
      </c>
      <c r="M264" s="40"/>
    </row>
    <row r="265" spans="1:13" ht="38.25" customHeight="1" x14ac:dyDescent="0.25">
      <c r="A265" s="16"/>
      <c r="B265" s="66" t="s">
        <v>118</v>
      </c>
      <c r="C265" s="66"/>
      <c r="D265" s="66"/>
      <c r="E265" s="66"/>
      <c r="F265" s="67"/>
      <c r="G265" s="19" t="s">
        <v>117</v>
      </c>
      <c r="H265" s="18" t="s">
        <v>116</v>
      </c>
      <c r="I265" s="17" t="s">
        <v>0</v>
      </c>
      <c r="J265" s="27">
        <v>-67000000</v>
      </c>
      <c r="K265" s="27"/>
      <c r="L265" s="27">
        <f t="shared" si="5"/>
        <v>-67000000</v>
      </c>
      <c r="M265" s="40"/>
    </row>
    <row r="266" spans="1:13" ht="48.75" customHeight="1" x14ac:dyDescent="0.25">
      <c r="A266" s="16"/>
      <c r="B266" s="64" t="s">
        <v>115</v>
      </c>
      <c r="C266" s="64"/>
      <c r="D266" s="64"/>
      <c r="E266" s="64"/>
      <c r="F266" s="65"/>
      <c r="G266" s="15" t="s">
        <v>114</v>
      </c>
      <c r="H266" s="14" t="s">
        <v>113</v>
      </c>
      <c r="I266" s="13" t="s">
        <v>0</v>
      </c>
      <c r="J266" s="28">
        <v>-27000000</v>
      </c>
      <c r="K266" s="28"/>
      <c r="L266" s="28">
        <f t="shared" si="5"/>
        <v>-27000000</v>
      </c>
      <c r="M266" s="40"/>
    </row>
    <row r="267" spans="1:13" ht="39.75" customHeight="1" x14ac:dyDescent="0.25">
      <c r="A267" s="16"/>
      <c r="B267" s="64">
        <v>400</v>
      </c>
      <c r="C267" s="64"/>
      <c r="D267" s="64"/>
      <c r="E267" s="64"/>
      <c r="F267" s="65"/>
      <c r="G267" s="15" t="s">
        <v>112</v>
      </c>
      <c r="H267" s="14" t="s">
        <v>0</v>
      </c>
      <c r="I267" s="13">
        <v>400</v>
      </c>
      <c r="J267" s="28">
        <v>-27000000</v>
      </c>
      <c r="K267" s="28"/>
      <c r="L267" s="28">
        <f t="shared" si="5"/>
        <v>-27000000</v>
      </c>
      <c r="M267" s="40"/>
    </row>
    <row r="268" spans="1:13" ht="34.5" customHeight="1" x14ac:dyDescent="0.25">
      <c r="A268" s="16"/>
      <c r="B268" s="64" t="s">
        <v>111</v>
      </c>
      <c r="C268" s="64"/>
      <c r="D268" s="64"/>
      <c r="E268" s="64"/>
      <c r="F268" s="65"/>
      <c r="G268" s="15" t="s">
        <v>523</v>
      </c>
      <c r="H268" s="14" t="s">
        <v>110</v>
      </c>
      <c r="I268" s="13" t="s">
        <v>0</v>
      </c>
      <c r="J268" s="28">
        <v>-40000000</v>
      </c>
      <c r="K268" s="28"/>
      <c r="L268" s="28">
        <f t="shared" si="5"/>
        <v>-40000000</v>
      </c>
      <c r="M268" s="40"/>
    </row>
    <row r="269" spans="1:13" ht="17.25" customHeight="1" x14ac:dyDescent="0.25">
      <c r="A269" s="16"/>
      <c r="B269" s="64">
        <v>500</v>
      </c>
      <c r="C269" s="64"/>
      <c r="D269" s="64"/>
      <c r="E269" s="64"/>
      <c r="F269" s="65"/>
      <c r="G269" s="15" t="s">
        <v>109</v>
      </c>
      <c r="H269" s="14" t="s">
        <v>0</v>
      </c>
      <c r="I269" s="13">
        <v>500</v>
      </c>
      <c r="J269" s="28">
        <v>-40000000</v>
      </c>
      <c r="K269" s="28"/>
      <c r="L269" s="28">
        <f t="shared" si="5"/>
        <v>-40000000</v>
      </c>
      <c r="M269" s="40"/>
    </row>
    <row r="270" spans="1:13" ht="35.25" customHeight="1" x14ac:dyDescent="0.25">
      <c r="A270" s="16"/>
      <c r="B270" s="68" t="s">
        <v>108</v>
      </c>
      <c r="C270" s="68"/>
      <c r="D270" s="68"/>
      <c r="E270" s="68"/>
      <c r="F270" s="69"/>
      <c r="G270" s="22" t="s">
        <v>107</v>
      </c>
      <c r="H270" s="21" t="s">
        <v>106</v>
      </c>
      <c r="I270" s="20" t="s">
        <v>0</v>
      </c>
      <c r="J270" s="26">
        <v>627679900</v>
      </c>
      <c r="K270" s="26"/>
      <c r="L270" s="26">
        <f t="shared" si="5"/>
        <v>627679900</v>
      </c>
      <c r="M270" s="40"/>
    </row>
    <row r="271" spans="1:13" ht="35.25" customHeight="1" x14ac:dyDescent="0.25">
      <c r="A271" s="16"/>
      <c r="B271" s="66" t="s">
        <v>105</v>
      </c>
      <c r="C271" s="66"/>
      <c r="D271" s="66"/>
      <c r="E271" s="66"/>
      <c r="F271" s="67"/>
      <c r="G271" s="19" t="s">
        <v>104</v>
      </c>
      <c r="H271" s="18" t="s">
        <v>103</v>
      </c>
      <c r="I271" s="17" t="s">
        <v>0</v>
      </c>
      <c r="J271" s="27">
        <v>627679900</v>
      </c>
      <c r="K271" s="27"/>
      <c r="L271" s="27">
        <f t="shared" si="5"/>
        <v>627679900</v>
      </c>
      <c r="M271" s="40"/>
    </row>
    <row r="272" spans="1:13" ht="83.25" customHeight="1" x14ac:dyDescent="0.25">
      <c r="A272" s="16"/>
      <c r="B272" s="64" t="s">
        <v>102</v>
      </c>
      <c r="C272" s="64"/>
      <c r="D272" s="64"/>
      <c r="E272" s="64"/>
      <c r="F272" s="65"/>
      <c r="G272" s="15" t="s">
        <v>524</v>
      </c>
      <c r="H272" s="14" t="s">
        <v>101</v>
      </c>
      <c r="I272" s="13" t="s">
        <v>0</v>
      </c>
      <c r="J272" s="28">
        <v>31082800</v>
      </c>
      <c r="K272" s="28"/>
      <c r="L272" s="28">
        <f t="shared" si="5"/>
        <v>31082800</v>
      </c>
      <c r="M272" s="40"/>
    </row>
    <row r="273" spans="1:13" ht="19.5" customHeight="1" x14ac:dyDescent="0.25">
      <c r="A273" s="16"/>
      <c r="B273" s="64">
        <v>800</v>
      </c>
      <c r="C273" s="64"/>
      <c r="D273" s="64"/>
      <c r="E273" s="64"/>
      <c r="F273" s="65"/>
      <c r="G273" s="15" t="s">
        <v>1</v>
      </c>
      <c r="H273" s="14" t="s">
        <v>0</v>
      </c>
      <c r="I273" s="13">
        <v>800</v>
      </c>
      <c r="J273" s="28">
        <v>31082800</v>
      </c>
      <c r="K273" s="28"/>
      <c r="L273" s="28">
        <f t="shared" si="5"/>
        <v>31082800</v>
      </c>
      <c r="M273" s="40"/>
    </row>
    <row r="274" spans="1:13" ht="100.5" customHeight="1" x14ac:dyDescent="0.25">
      <c r="A274" s="16"/>
      <c r="B274" s="64" t="s">
        <v>100</v>
      </c>
      <c r="C274" s="64"/>
      <c r="D274" s="64"/>
      <c r="E274" s="64"/>
      <c r="F274" s="65"/>
      <c r="G274" s="15" t="s">
        <v>553</v>
      </c>
      <c r="H274" s="14" t="s">
        <v>99</v>
      </c>
      <c r="I274" s="13" t="s">
        <v>0</v>
      </c>
      <c r="J274" s="28">
        <v>31091500</v>
      </c>
      <c r="K274" s="28"/>
      <c r="L274" s="28">
        <f t="shared" si="5"/>
        <v>31091500</v>
      </c>
      <c r="M274" s="40"/>
    </row>
    <row r="275" spans="1:13" ht="19.5" customHeight="1" x14ac:dyDescent="0.25">
      <c r="A275" s="16"/>
      <c r="B275" s="64">
        <v>800</v>
      </c>
      <c r="C275" s="64"/>
      <c r="D275" s="64"/>
      <c r="E275" s="64"/>
      <c r="F275" s="65"/>
      <c r="G275" s="15" t="s">
        <v>1</v>
      </c>
      <c r="H275" s="14" t="s">
        <v>0</v>
      </c>
      <c r="I275" s="13">
        <v>800</v>
      </c>
      <c r="J275" s="28">
        <v>31091500</v>
      </c>
      <c r="K275" s="28"/>
      <c r="L275" s="28">
        <f t="shared" si="5"/>
        <v>31091500</v>
      </c>
      <c r="M275" s="40"/>
    </row>
    <row r="276" spans="1:13" ht="96.75" customHeight="1" x14ac:dyDescent="0.25">
      <c r="A276" s="16"/>
      <c r="B276" s="64" t="s">
        <v>98</v>
      </c>
      <c r="C276" s="64"/>
      <c r="D276" s="64"/>
      <c r="E276" s="64"/>
      <c r="F276" s="65"/>
      <c r="G276" s="15" t="s">
        <v>525</v>
      </c>
      <c r="H276" s="14" t="s">
        <v>97</v>
      </c>
      <c r="I276" s="13" t="s">
        <v>0</v>
      </c>
      <c r="J276" s="28">
        <v>5700000</v>
      </c>
      <c r="K276" s="28"/>
      <c r="L276" s="28">
        <f t="shared" si="5"/>
        <v>5700000</v>
      </c>
      <c r="M276" s="40"/>
    </row>
    <row r="277" spans="1:13" ht="21" customHeight="1" x14ac:dyDescent="0.25">
      <c r="A277" s="16"/>
      <c r="B277" s="64">
        <v>800</v>
      </c>
      <c r="C277" s="64"/>
      <c r="D277" s="64"/>
      <c r="E277" s="64"/>
      <c r="F277" s="65"/>
      <c r="G277" s="15" t="s">
        <v>1</v>
      </c>
      <c r="H277" s="14" t="s">
        <v>0</v>
      </c>
      <c r="I277" s="13">
        <v>800</v>
      </c>
      <c r="J277" s="28">
        <v>5700000</v>
      </c>
      <c r="K277" s="28"/>
      <c r="L277" s="28">
        <f t="shared" si="5"/>
        <v>5700000</v>
      </c>
      <c r="M277" s="40"/>
    </row>
    <row r="278" spans="1:13" ht="84.75" customHeight="1" x14ac:dyDescent="0.25">
      <c r="A278" s="16"/>
      <c r="B278" s="64" t="s">
        <v>96</v>
      </c>
      <c r="C278" s="64"/>
      <c r="D278" s="64"/>
      <c r="E278" s="64"/>
      <c r="F278" s="65"/>
      <c r="G278" s="15" t="s">
        <v>526</v>
      </c>
      <c r="H278" s="14" t="s">
        <v>95</v>
      </c>
      <c r="I278" s="13" t="s">
        <v>0</v>
      </c>
      <c r="J278" s="28">
        <v>144454100</v>
      </c>
      <c r="K278" s="28"/>
      <c r="L278" s="28">
        <f t="shared" si="5"/>
        <v>144454100</v>
      </c>
      <c r="M278" s="40"/>
    </row>
    <row r="279" spans="1:13" ht="20.25" customHeight="1" x14ac:dyDescent="0.25">
      <c r="A279" s="16"/>
      <c r="B279" s="64">
        <v>800</v>
      </c>
      <c r="C279" s="64"/>
      <c r="D279" s="64"/>
      <c r="E279" s="64"/>
      <c r="F279" s="65"/>
      <c r="G279" s="15" t="s">
        <v>1</v>
      </c>
      <c r="H279" s="14" t="s">
        <v>0</v>
      </c>
      <c r="I279" s="13">
        <v>800</v>
      </c>
      <c r="J279" s="28">
        <v>144454100</v>
      </c>
      <c r="K279" s="28"/>
      <c r="L279" s="28">
        <f t="shared" si="5"/>
        <v>144454100</v>
      </c>
      <c r="M279" s="40"/>
    </row>
    <row r="280" spans="1:13" ht="98.25" customHeight="1" x14ac:dyDescent="0.25">
      <c r="A280" s="16"/>
      <c r="B280" s="64" t="s">
        <v>94</v>
      </c>
      <c r="C280" s="64"/>
      <c r="D280" s="64"/>
      <c r="E280" s="64"/>
      <c r="F280" s="65"/>
      <c r="G280" s="15" t="s">
        <v>93</v>
      </c>
      <c r="H280" s="14" t="s">
        <v>92</v>
      </c>
      <c r="I280" s="13" t="s">
        <v>0</v>
      </c>
      <c r="J280" s="28">
        <v>405904800</v>
      </c>
      <c r="K280" s="28"/>
      <c r="L280" s="28">
        <f t="shared" si="5"/>
        <v>405904800</v>
      </c>
      <c r="M280" s="40"/>
    </row>
    <row r="281" spans="1:13" ht="19.5" customHeight="1" x14ac:dyDescent="0.25">
      <c r="A281" s="16"/>
      <c r="B281" s="64">
        <v>800</v>
      </c>
      <c r="C281" s="64"/>
      <c r="D281" s="64"/>
      <c r="E281" s="64"/>
      <c r="F281" s="65"/>
      <c r="G281" s="15" t="s">
        <v>1</v>
      </c>
      <c r="H281" s="14" t="s">
        <v>0</v>
      </c>
      <c r="I281" s="13">
        <v>800</v>
      </c>
      <c r="J281" s="28">
        <v>405904800</v>
      </c>
      <c r="K281" s="28"/>
      <c r="L281" s="28">
        <f t="shared" si="5"/>
        <v>405904800</v>
      </c>
      <c r="M281" s="40"/>
    </row>
    <row r="282" spans="1:13" ht="91.5" customHeight="1" x14ac:dyDescent="0.25">
      <c r="A282" s="16"/>
      <c r="B282" s="64" t="s">
        <v>91</v>
      </c>
      <c r="C282" s="64"/>
      <c r="D282" s="64"/>
      <c r="E282" s="64"/>
      <c r="F282" s="65"/>
      <c r="G282" s="15" t="s">
        <v>527</v>
      </c>
      <c r="H282" s="14" t="s">
        <v>90</v>
      </c>
      <c r="I282" s="13" t="s">
        <v>0</v>
      </c>
      <c r="J282" s="28">
        <v>5765600</v>
      </c>
      <c r="K282" s="28"/>
      <c r="L282" s="28">
        <f t="shared" si="5"/>
        <v>5765600</v>
      </c>
      <c r="M282" s="40"/>
    </row>
    <row r="283" spans="1:13" ht="18.75" customHeight="1" x14ac:dyDescent="0.25">
      <c r="A283" s="16"/>
      <c r="B283" s="64">
        <v>800</v>
      </c>
      <c r="C283" s="64"/>
      <c r="D283" s="64"/>
      <c r="E283" s="64"/>
      <c r="F283" s="65"/>
      <c r="G283" s="15" t="s">
        <v>1</v>
      </c>
      <c r="H283" s="14" t="s">
        <v>0</v>
      </c>
      <c r="I283" s="13">
        <v>800</v>
      </c>
      <c r="J283" s="28">
        <v>5765600</v>
      </c>
      <c r="K283" s="28"/>
      <c r="L283" s="28">
        <f t="shared" si="5"/>
        <v>5765600</v>
      </c>
      <c r="M283" s="40"/>
    </row>
    <row r="284" spans="1:13" ht="67.5" customHeight="1" x14ac:dyDescent="0.25">
      <c r="A284" s="16"/>
      <c r="B284" s="64" t="s">
        <v>89</v>
      </c>
      <c r="C284" s="64"/>
      <c r="D284" s="64"/>
      <c r="E284" s="64"/>
      <c r="F284" s="65"/>
      <c r="G284" s="15" t="s">
        <v>88</v>
      </c>
      <c r="H284" s="14" t="s">
        <v>87</v>
      </c>
      <c r="I284" s="13" t="s">
        <v>0</v>
      </c>
      <c r="J284" s="28">
        <v>3681100</v>
      </c>
      <c r="K284" s="28"/>
      <c r="L284" s="28">
        <f t="shared" si="5"/>
        <v>3681100</v>
      </c>
      <c r="M284" s="40"/>
    </row>
    <row r="285" spans="1:13" ht="18.75" customHeight="1" x14ac:dyDescent="0.25">
      <c r="A285" s="16"/>
      <c r="B285" s="64">
        <v>800</v>
      </c>
      <c r="C285" s="64"/>
      <c r="D285" s="64"/>
      <c r="E285" s="64"/>
      <c r="F285" s="65"/>
      <c r="G285" s="15" t="s">
        <v>1</v>
      </c>
      <c r="H285" s="14" t="s">
        <v>0</v>
      </c>
      <c r="I285" s="13">
        <v>800</v>
      </c>
      <c r="J285" s="28">
        <v>3681100</v>
      </c>
      <c r="K285" s="28"/>
      <c r="L285" s="28">
        <f t="shared" si="5"/>
        <v>3681100</v>
      </c>
      <c r="M285" s="40"/>
    </row>
    <row r="286" spans="1:13" ht="51.75" customHeight="1" x14ac:dyDescent="0.25">
      <c r="A286" s="16"/>
      <c r="B286" s="64" t="s">
        <v>86</v>
      </c>
      <c r="C286" s="64"/>
      <c r="D286" s="64"/>
      <c r="E286" s="64"/>
      <c r="F286" s="65"/>
      <c r="G286" s="15" t="s">
        <v>85</v>
      </c>
      <c r="H286" s="14" t="s">
        <v>84</v>
      </c>
      <c r="I286" s="13" t="s">
        <v>0</v>
      </c>
      <c r="J286" s="28" t="s">
        <v>0</v>
      </c>
      <c r="K286" s="28"/>
      <c r="L286" s="28"/>
      <c r="M286" s="40"/>
    </row>
    <row r="287" spans="1:13" ht="36" customHeight="1" x14ac:dyDescent="0.25">
      <c r="A287" s="16"/>
      <c r="B287" s="64">
        <v>600</v>
      </c>
      <c r="C287" s="64"/>
      <c r="D287" s="64"/>
      <c r="E287" s="64"/>
      <c r="F287" s="65"/>
      <c r="G287" s="15" t="s">
        <v>17</v>
      </c>
      <c r="H287" s="14" t="s">
        <v>0</v>
      </c>
      <c r="I287" s="13">
        <v>600</v>
      </c>
      <c r="J287" s="28">
        <v>4585000</v>
      </c>
      <c r="K287" s="28"/>
      <c r="L287" s="28">
        <f t="shared" si="5"/>
        <v>4585000</v>
      </c>
      <c r="M287" s="40"/>
    </row>
    <row r="288" spans="1:13" ht="18.75" customHeight="1" x14ac:dyDescent="0.25">
      <c r="A288" s="16"/>
      <c r="B288" s="64">
        <v>800</v>
      </c>
      <c r="C288" s="64"/>
      <c r="D288" s="64"/>
      <c r="E288" s="64"/>
      <c r="F288" s="65"/>
      <c r="G288" s="15" t="s">
        <v>1</v>
      </c>
      <c r="H288" s="14" t="s">
        <v>0</v>
      </c>
      <c r="I288" s="13">
        <v>800</v>
      </c>
      <c r="J288" s="28">
        <v>-4585000</v>
      </c>
      <c r="K288" s="28"/>
      <c r="L288" s="28">
        <f t="shared" ref="L288:L346" si="6">J288+K288</f>
        <v>-4585000</v>
      </c>
      <c r="M288" s="40"/>
    </row>
    <row r="289" spans="1:13" ht="47.25" customHeight="1" x14ac:dyDescent="0.25">
      <c r="A289" s="16"/>
      <c r="B289" s="64" t="s">
        <v>83</v>
      </c>
      <c r="C289" s="64"/>
      <c r="D289" s="64"/>
      <c r="E289" s="64"/>
      <c r="F289" s="65"/>
      <c r="G289" s="15" t="s">
        <v>82</v>
      </c>
      <c r="H289" s="14" t="s">
        <v>81</v>
      </c>
      <c r="I289" s="13" t="s">
        <v>0</v>
      </c>
      <c r="J289" s="28">
        <v>1020000</v>
      </c>
      <c r="K289" s="28"/>
      <c r="L289" s="28">
        <f t="shared" si="6"/>
        <v>1020000</v>
      </c>
      <c r="M289" s="40"/>
    </row>
    <row r="290" spans="1:13" ht="19.5" customHeight="1" x14ac:dyDescent="0.25">
      <c r="A290" s="16"/>
      <c r="B290" s="64">
        <v>800</v>
      </c>
      <c r="C290" s="64"/>
      <c r="D290" s="64"/>
      <c r="E290" s="64"/>
      <c r="F290" s="65"/>
      <c r="G290" s="15" t="s">
        <v>1</v>
      </c>
      <c r="H290" s="14" t="s">
        <v>0</v>
      </c>
      <c r="I290" s="13">
        <v>800</v>
      </c>
      <c r="J290" s="28">
        <v>1020000</v>
      </c>
      <c r="K290" s="28"/>
      <c r="L290" s="28">
        <f t="shared" si="6"/>
        <v>1020000</v>
      </c>
      <c r="M290" s="40"/>
    </row>
    <row r="291" spans="1:13" ht="49.5" customHeight="1" x14ac:dyDescent="0.25">
      <c r="A291" s="16"/>
      <c r="B291" s="64" t="s">
        <v>80</v>
      </c>
      <c r="C291" s="64"/>
      <c r="D291" s="64"/>
      <c r="E291" s="64"/>
      <c r="F291" s="65"/>
      <c r="G291" s="15" t="s">
        <v>79</v>
      </c>
      <c r="H291" s="14" t="s">
        <v>78</v>
      </c>
      <c r="I291" s="13" t="s">
        <v>0</v>
      </c>
      <c r="J291" s="28">
        <v>-1020000</v>
      </c>
      <c r="K291" s="28"/>
      <c r="L291" s="28">
        <f t="shared" si="6"/>
        <v>-1020000</v>
      </c>
      <c r="M291" s="40"/>
    </row>
    <row r="292" spans="1:13" ht="22.5" customHeight="1" x14ac:dyDescent="0.25">
      <c r="A292" s="16"/>
      <c r="B292" s="64">
        <v>800</v>
      </c>
      <c r="C292" s="64"/>
      <c r="D292" s="64"/>
      <c r="E292" s="64"/>
      <c r="F292" s="65"/>
      <c r="G292" s="15" t="s">
        <v>1</v>
      </c>
      <c r="H292" s="14" t="s">
        <v>0</v>
      </c>
      <c r="I292" s="13">
        <v>800</v>
      </c>
      <c r="J292" s="28">
        <v>-1020000</v>
      </c>
      <c r="K292" s="28"/>
      <c r="L292" s="28">
        <f t="shared" si="6"/>
        <v>-1020000</v>
      </c>
      <c r="M292" s="40"/>
    </row>
    <row r="293" spans="1:13" ht="35.25" hidden="1" customHeight="1" x14ac:dyDescent="0.25">
      <c r="A293" s="16"/>
      <c r="B293" s="68" t="s">
        <v>77</v>
      </c>
      <c r="C293" s="68"/>
      <c r="D293" s="68"/>
      <c r="E293" s="68"/>
      <c r="F293" s="69"/>
      <c r="G293" s="22" t="s">
        <v>76</v>
      </c>
      <c r="H293" s="21" t="s">
        <v>75</v>
      </c>
      <c r="I293" s="20" t="s">
        <v>0</v>
      </c>
      <c r="J293" s="26" t="s">
        <v>0</v>
      </c>
      <c r="K293" s="26"/>
      <c r="L293" s="26" t="e">
        <f t="shared" si="6"/>
        <v>#VALUE!</v>
      </c>
      <c r="M293" s="40"/>
    </row>
    <row r="294" spans="1:13" ht="34.5" hidden="1" customHeight="1" x14ac:dyDescent="0.25">
      <c r="A294" s="16"/>
      <c r="B294" s="66" t="s">
        <v>74</v>
      </c>
      <c r="C294" s="66"/>
      <c r="D294" s="66"/>
      <c r="E294" s="66"/>
      <c r="F294" s="67"/>
      <c r="G294" s="19" t="s">
        <v>73</v>
      </c>
      <c r="H294" s="18" t="s">
        <v>72</v>
      </c>
      <c r="I294" s="17" t="s">
        <v>0</v>
      </c>
      <c r="J294" s="27" t="s">
        <v>0</v>
      </c>
      <c r="K294" s="27"/>
      <c r="L294" s="27" t="e">
        <f t="shared" si="6"/>
        <v>#VALUE!</v>
      </c>
      <c r="M294" s="40"/>
    </row>
    <row r="295" spans="1:13" ht="49.5" hidden="1" customHeight="1" x14ac:dyDescent="0.25">
      <c r="A295" s="16"/>
      <c r="B295" s="64" t="s">
        <v>71</v>
      </c>
      <c r="C295" s="64"/>
      <c r="D295" s="64"/>
      <c r="E295" s="64"/>
      <c r="F295" s="65"/>
      <c r="G295" s="15" t="s">
        <v>70</v>
      </c>
      <c r="H295" s="14" t="s">
        <v>69</v>
      </c>
      <c r="I295" s="13" t="s">
        <v>0</v>
      </c>
      <c r="J295" s="28" t="s">
        <v>0</v>
      </c>
      <c r="K295" s="28"/>
      <c r="L295" s="28" t="e">
        <f t="shared" si="6"/>
        <v>#VALUE!</v>
      </c>
      <c r="M295" s="40"/>
    </row>
    <row r="296" spans="1:13" ht="21" hidden="1" customHeight="1" x14ac:dyDescent="0.25">
      <c r="A296" s="16"/>
      <c r="B296" s="64">
        <v>800</v>
      </c>
      <c r="C296" s="64"/>
      <c r="D296" s="64"/>
      <c r="E296" s="64"/>
      <c r="F296" s="65"/>
      <c r="G296" s="15" t="s">
        <v>1</v>
      </c>
      <c r="H296" s="14" t="s">
        <v>0</v>
      </c>
      <c r="I296" s="13">
        <v>800</v>
      </c>
      <c r="J296" s="28" t="s">
        <v>0</v>
      </c>
      <c r="K296" s="28"/>
      <c r="L296" s="28" t="e">
        <f t="shared" si="6"/>
        <v>#VALUE!</v>
      </c>
      <c r="M296" s="40"/>
    </row>
    <row r="297" spans="1:13" ht="63.75" customHeight="1" x14ac:dyDescent="0.25">
      <c r="A297" s="16"/>
      <c r="B297" s="68" t="s">
        <v>68</v>
      </c>
      <c r="C297" s="68"/>
      <c r="D297" s="68"/>
      <c r="E297" s="68"/>
      <c r="F297" s="69"/>
      <c r="G297" s="22" t="s">
        <v>67</v>
      </c>
      <c r="H297" s="21" t="s">
        <v>66</v>
      </c>
      <c r="I297" s="20" t="s">
        <v>0</v>
      </c>
      <c r="J297" s="26">
        <v>-343716621</v>
      </c>
      <c r="K297" s="26"/>
      <c r="L297" s="26">
        <f t="shared" si="6"/>
        <v>-343716621</v>
      </c>
      <c r="M297" s="40"/>
    </row>
    <row r="298" spans="1:13" ht="67.5" customHeight="1" x14ac:dyDescent="0.25">
      <c r="A298" s="16"/>
      <c r="B298" s="66" t="s">
        <v>65</v>
      </c>
      <c r="C298" s="66"/>
      <c r="D298" s="66"/>
      <c r="E298" s="66"/>
      <c r="F298" s="67"/>
      <c r="G298" s="19" t="s">
        <v>64</v>
      </c>
      <c r="H298" s="18" t="s">
        <v>63</v>
      </c>
      <c r="I298" s="17" t="s">
        <v>0</v>
      </c>
      <c r="J298" s="27">
        <v>-343716621</v>
      </c>
      <c r="K298" s="27"/>
      <c r="L298" s="27">
        <f t="shared" si="6"/>
        <v>-343716621</v>
      </c>
      <c r="M298" s="40"/>
    </row>
    <row r="299" spans="1:13" ht="64.5" customHeight="1" x14ac:dyDescent="0.25">
      <c r="A299" s="16"/>
      <c r="B299" s="64" t="s">
        <v>62</v>
      </c>
      <c r="C299" s="64"/>
      <c r="D299" s="64"/>
      <c r="E299" s="64"/>
      <c r="F299" s="65"/>
      <c r="G299" s="15" t="s">
        <v>61</v>
      </c>
      <c r="H299" s="14" t="s">
        <v>60</v>
      </c>
      <c r="I299" s="13" t="s">
        <v>0</v>
      </c>
      <c r="J299" s="28">
        <v>-343716621</v>
      </c>
      <c r="K299" s="28"/>
      <c r="L299" s="28">
        <f t="shared" si="6"/>
        <v>-343716621</v>
      </c>
      <c r="M299" s="40"/>
    </row>
    <row r="300" spans="1:13" ht="19.5" customHeight="1" x14ac:dyDescent="0.25">
      <c r="A300" s="16"/>
      <c r="B300" s="64">
        <v>800</v>
      </c>
      <c r="C300" s="64"/>
      <c r="D300" s="64"/>
      <c r="E300" s="64"/>
      <c r="F300" s="65"/>
      <c r="G300" s="15" t="s">
        <v>1</v>
      </c>
      <c r="H300" s="14" t="s">
        <v>0</v>
      </c>
      <c r="I300" s="13">
        <v>800</v>
      </c>
      <c r="J300" s="28">
        <v>-343716621</v>
      </c>
      <c r="K300" s="28"/>
      <c r="L300" s="28">
        <f t="shared" si="6"/>
        <v>-343716621</v>
      </c>
      <c r="M300" s="40"/>
    </row>
    <row r="301" spans="1:13" ht="54.75" customHeight="1" x14ac:dyDescent="0.25">
      <c r="A301" s="16"/>
      <c r="B301" s="68" t="s">
        <v>59</v>
      </c>
      <c r="C301" s="68"/>
      <c r="D301" s="68"/>
      <c r="E301" s="68"/>
      <c r="F301" s="69"/>
      <c r="G301" s="22" t="s">
        <v>58</v>
      </c>
      <c r="H301" s="21" t="s">
        <v>57</v>
      </c>
      <c r="I301" s="20" t="s">
        <v>0</v>
      </c>
      <c r="J301" s="26">
        <v>-100000</v>
      </c>
      <c r="K301" s="26"/>
      <c r="L301" s="26">
        <f t="shared" si="6"/>
        <v>-100000</v>
      </c>
      <c r="M301" s="40"/>
    </row>
    <row r="302" spans="1:13" ht="51" customHeight="1" x14ac:dyDescent="0.25">
      <c r="A302" s="16"/>
      <c r="B302" s="66" t="s">
        <v>56</v>
      </c>
      <c r="C302" s="66"/>
      <c r="D302" s="66"/>
      <c r="E302" s="66"/>
      <c r="F302" s="67"/>
      <c r="G302" s="19" t="s">
        <v>55</v>
      </c>
      <c r="H302" s="18" t="s">
        <v>54</v>
      </c>
      <c r="I302" s="17" t="s">
        <v>0</v>
      </c>
      <c r="J302" s="27" t="s">
        <v>0</v>
      </c>
      <c r="K302" s="27"/>
      <c r="L302" s="27"/>
      <c r="M302" s="40"/>
    </row>
    <row r="303" spans="1:13" ht="50.25" customHeight="1" x14ac:dyDescent="0.25">
      <c r="A303" s="16"/>
      <c r="B303" s="64" t="s">
        <v>53</v>
      </c>
      <c r="C303" s="64"/>
      <c r="D303" s="64"/>
      <c r="E303" s="64"/>
      <c r="F303" s="65"/>
      <c r="G303" s="15" t="s">
        <v>52</v>
      </c>
      <c r="H303" s="14" t="s">
        <v>51</v>
      </c>
      <c r="I303" s="13" t="s">
        <v>0</v>
      </c>
      <c r="J303" s="28" t="s">
        <v>0</v>
      </c>
      <c r="K303" s="28"/>
      <c r="L303" s="28"/>
      <c r="M303" s="40"/>
    </row>
    <row r="304" spans="1:13" ht="36" customHeight="1" x14ac:dyDescent="0.25">
      <c r="A304" s="16"/>
      <c r="B304" s="64">
        <v>200</v>
      </c>
      <c r="C304" s="64"/>
      <c r="D304" s="64"/>
      <c r="E304" s="64"/>
      <c r="F304" s="65"/>
      <c r="G304" s="15" t="s">
        <v>5</v>
      </c>
      <c r="H304" s="14" t="s">
        <v>0</v>
      </c>
      <c r="I304" s="13">
        <v>200</v>
      </c>
      <c r="J304" s="28">
        <v>-160000</v>
      </c>
      <c r="K304" s="28"/>
      <c r="L304" s="28">
        <f t="shared" si="6"/>
        <v>-160000</v>
      </c>
      <c r="M304" s="40"/>
    </row>
    <row r="305" spans="1:13" ht="37.5" customHeight="1" x14ac:dyDescent="0.25">
      <c r="A305" s="16"/>
      <c r="B305" s="64">
        <v>600</v>
      </c>
      <c r="C305" s="64"/>
      <c r="D305" s="64"/>
      <c r="E305" s="64"/>
      <c r="F305" s="65"/>
      <c r="G305" s="15" t="s">
        <v>17</v>
      </c>
      <c r="H305" s="14" t="s">
        <v>0</v>
      </c>
      <c r="I305" s="13">
        <v>600</v>
      </c>
      <c r="J305" s="28">
        <v>160000</v>
      </c>
      <c r="K305" s="28"/>
      <c r="L305" s="28">
        <f t="shared" si="6"/>
        <v>160000</v>
      </c>
      <c r="M305" s="40"/>
    </row>
    <row r="306" spans="1:13" ht="33" customHeight="1" x14ac:dyDescent="0.25">
      <c r="A306" s="16"/>
      <c r="B306" s="66" t="s">
        <v>50</v>
      </c>
      <c r="C306" s="66"/>
      <c r="D306" s="66"/>
      <c r="E306" s="66"/>
      <c r="F306" s="67"/>
      <c r="G306" s="19" t="s">
        <v>49</v>
      </c>
      <c r="H306" s="18" t="s">
        <v>48</v>
      </c>
      <c r="I306" s="17" t="s">
        <v>0</v>
      </c>
      <c r="J306" s="27">
        <v>-50000</v>
      </c>
      <c r="K306" s="27"/>
      <c r="L306" s="27">
        <f t="shared" si="6"/>
        <v>-50000</v>
      </c>
      <c r="M306" s="40"/>
    </row>
    <row r="307" spans="1:13" ht="33.75" customHeight="1" x14ac:dyDescent="0.25">
      <c r="A307" s="16"/>
      <c r="B307" s="64" t="s">
        <v>47</v>
      </c>
      <c r="C307" s="64"/>
      <c r="D307" s="64"/>
      <c r="E307" s="64"/>
      <c r="F307" s="65"/>
      <c r="G307" s="15" t="s">
        <v>46</v>
      </c>
      <c r="H307" s="14" t="s">
        <v>45</v>
      </c>
      <c r="I307" s="13" t="s">
        <v>0</v>
      </c>
      <c r="J307" s="28">
        <v>-50000</v>
      </c>
      <c r="K307" s="28"/>
      <c r="L307" s="28">
        <f t="shared" si="6"/>
        <v>-50000</v>
      </c>
      <c r="M307" s="40"/>
    </row>
    <row r="308" spans="1:13" ht="37.5" customHeight="1" x14ac:dyDescent="0.25">
      <c r="A308" s="16"/>
      <c r="B308" s="64">
        <v>600</v>
      </c>
      <c r="C308" s="64"/>
      <c r="D308" s="64"/>
      <c r="E308" s="64"/>
      <c r="F308" s="65"/>
      <c r="G308" s="15" t="s">
        <v>17</v>
      </c>
      <c r="H308" s="14" t="s">
        <v>0</v>
      </c>
      <c r="I308" s="13">
        <v>600</v>
      </c>
      <c r="J308" s="28">
        <v>-50000</v>
      </c>
      <c r="K308" s="28"/>
      <c r="L308" s="28">
        <f t="shared" si="6"/>
        <v>-50000</v>
      </c>
      <c r="M308" s="40"/>
    </row>
    <row r="309" spans="1:13" ht="19.5" customHeight="1" x14ac:dyDescent="0.25">
      <c r="A309" s="16"/>
      <c r="B309" s="66" t="s">
        <v>44</v>
      </c>
      <c r="C309" s="66"/>
      <c r="D309" s="66"/>
      <c r="E309" s="66"/>
      <c r="F309" s="67"/>
      <c r="G309" s="19" t="s">
        <v>43</v>
      </c>
      <c r="H309" s="18" t="s">
        <v>42</v>
      </c>
      <c r="I309" s="17" t="s">
        <v>0</v>
      </c>
      <c r="J309" s="27">
        <v>-50000</v>
      </c>
      <c r="K309" s="27"/>
      <c r="L309" s="27">
        <f t="shared" si="6"/>
        <v>-50000</v>
      </c>
      <c r="M309" s="40"/>
    </row>
    <row r="310" spans="1:13" ht="37.5" customHeight="1" x14ac:dyDescent="0.25">
      <c r="A310" s="16"/>
      <c r="B310" s="64" t="s">
        <v>41</v>
      </c>
      <c r="C310" s="64"/>
      <c r="D310" s="64"/>
      <c r="E310" s="64"/>
      <c r="F310" s="65"/>
      <c r="G310" s="15" t="s">
        <v>40</v>
      </c>
      <c r="H310" s="14" t="s">
        <v>39</v>
      </c>
      <c r="I310" s="13" t="s">
        <v>0</v>
      </c>
      <c r="J310" s="28">
        <v>-50000</v>
      </c>
      <c r="K310" s="28"/>
      <c r="L310" s="28">
        <f t="shared" si="6"/>
        <v>-50000</v>
      </c>
      <c r="M310" s="40"/>
    </row>
    <row r="311" spans="1:13" ht="37.5" customHeight="1" x14ac:dyDescent="0.25">
      <c r="A311" s="16"/>
      <c r="B311" s="64">
        <v>200</v>
      </c>
      <c r="C311" s="64"/>
      <c r="D311" s="64"/>
      <c r="E311" s="64"/>
      <c r="F311" s="65"/>
      <c r="G311" s="15" t="s">
        <v>5</v>
      </c>
      <c r="H311" s="14" t="s">
        <v>0</v>
      </c>
      <c r="I311" s="13">
        <v>200</v>
      </c>
      <c r="J311" s="28">
        <v>-50000</v>
      </c>
      <c r="K311" s="28"/>
      <c r="L311" s="28">
        <f t="shared" si="6"/>
        <v>-50000</v>
      </c>
      <c r="M311" s="40"/>
    </row>
    <row r="312" spans="1:13" ht="18.75" customHeight="1" x14ac:dyDescent="0.25">
      <c r="A312" s="16"/>
      <c r="B312" s="68" t="s">
        <v>38</v>
      </c>
      <c r="C312" s="68"/>
      <c r="D312" s="68"/>
      <c r="E312" s="68"/>
      <c r="F312" s="69"/>
      <c r="G312" s="22" t="s">
        <v>37</v>
      </c>
      <c r="H312" s="21" t="s">
        <v>36</v>
      </c>
      <c r="I312" s="20" t="s">
        <v>0</v>
      </c>
      <c r="J312" s="26">
        <f>-5061330-2850000</f>
        <v>-7911330</v>
      </c>
      <c r="K312" s="26">
        <f>K313+K318+K320+K322+K324+K327+K330+K334+K339+K341+K343</f>
        <v>-30621315</v>
      </c>
      <c r="L312" s="26">
        <f t="shared" si="6"/>
        <v>-38532645</v>
      </c>
      <c r="M312" s="40"/>
    </row>
    <row r="313" spans="1:13" ht="21.75" customHeight="1" x14ac:dyDescent="0.25">
      <c r="A313" s="16"/>
      <c r="B313" s="64" t="s">
        <v>35</v>
      </c>
      <c r="C313" s="64"/>
      <c r="D313" s="64"/>
      <c r="E313" s="64"/>
      <c r="F313" s="65"/>
      <c r="G313" s="15" t="s">
        <v>34</v>
      </c>
      <c r="H313" s="14" t="s">
        <v>33</v>
      </c>
      <c r="I313" s="13" t="s">
        <v>0</v>
      </c>
      <c r="J313" s="28">
        <v>752706</v>
      </c>
      <c r="K313" s="28">
        <f>K314+K315+K316+K317</f>
        <v>-7448555</v>
      </c>
      <c r="L313" s="28">
        <f t="shared" si="6"/>
        <v>-6695849</v>
      </c>
      <c r="M313" s="40"/>
    </row>
    <row r="314" spans="1:13" ht="83.25" customHeight="1" x14ac:dyDescent="0.25">
      <c r="A314" s="16"/>
      <c r="B314" s="64">
        <v>100</v>
      </c>
      <c r="C314" s="64"/>
      <c r="D314" s="64"/>
      <c r="E314" s="64"/>
      <c r="F314" s="65"/>
      <c r="G314" s="15" t="s">
        <v>13</v>
      </c>
      <c r="H314" s="14" t="s">
        <v>0</v>
      </c>
      <c r="I314" s="13">
        <v>100</v>
      </c>
      <c r="J314" s="28">
        <v>929506</v>
      </c>
      <c r="K314" s="28">
        <v>-2805065</v>
      </c>
      <c r="L314" s="28">
        <f t="shared" si="6"/>
        <v>-1875559</v>
      </c>
      <c r="M314" s="40"/>
    </row>
    <row r="315" spans="1:13" ht="35.25" customHeight="1" x14ac:dyDescent="0.25">
      <c r="A315" s="16"/>
      <c r="B315" s="64">
        <v>200</v>
      </c>
      <c r="C315" s="64"/>
      <c r="D315" s="64"/>
      <c r="E315" s="64"/>
      <c r="F315" s="65"/>
      <c r="G315" s="15" t="s">
        <v>5</v>
      </c>
      <c r="H315" s="14" t="s">
        <v>0</v>
      </c>
      <c r="I315" s="13">
        <v>200</v>
      </c>
      <c r="J315" s="28">
        <v>548200</v>
      </c>
      <c r="K315" s="28">
        <v>-4643490</v>
      </c>
      <c r="L315" s="28">
        <f t="shared" si="6"/>
        <v>-4095290</v>
      </c>
      <c r="M315" s="40"/>
    </row>
    <row r="316" spans="1:13" ht="19.5" customHeight="1" x14ac:dyDescent="0.25">
      <c r="A316" s="16"/>
      <c r="B316" s="64">
        <v>300</v>
      </c>
      <c r="C316" s="64"/>
      <c r="D316" s="64"/>
      <c r="E316" s="64"/>
      <c r="F316" s="65"/>
      <c r="G316" s="15" t="s">
        <v>9</v>
      </c>
      <c r="H316" s="14" t="s">
        <v>0</v>
      </c>
      <c r="I316" s="13">
        <v>300</v>
      </c>
      <c r="J316" s="28">
        <v>140000</v>
      </c>
      <c r="K316" s="28"/>
      <c r="L316" s="28">
        <f t="shared" si="6"/>
        <v>140000</v>
      </c>
      <c r="M316" s="40"/>
    </row>
    <row r="317" spans="1:13" ht="18" customHeight="1" x14ac:dyDescent="0.25">
      <c r="A317" s="16"/>
      <c r="B317" s="64">
        <v>800</v>
      </c>
      <c r="C317" s="64"/>
      <c r="D317" s="64"/>
      <c r="E317" s="64"/>
      <c r="F317" s="65"/>
      <c r="G317" s="15" t="s">
        <v>1</v>
      </c>
      <c r="H317" s="14" t="s">
        <v>0</v>
      </c>
      <c r="I317" s="13">
        <v>800</v>
      </c>
      <c r="J317" s="28">
        <v>-865000</v>
      </c>
      <c r="K317" s="28"/>
      <c r="L317" s="28">
        <f t="shared" si="6"/>
        <v>-865000</v>
      </c>
      <c r="M317" s="40"/>
    </row>
    <row r="318" spans="1:13" ht="47.25" x14ac:dyDescent="0.25">
      <c r="A318" s="16"/>
      <c r="B318" s="46"/>
      <c r="C318" s="46"/>
      <c r="D318" s="46"/>
      <c r="E318" s="46"/>
      <c r="F318" s="47"/>
      <c r="G318" s="15" t="s">
        <v>537</v>
      </c>
      <c r="H318" s="47" t="s">
        <v>538</v>
      </c>
      <c r="I318" s="13" t="s">
        <v>0</v>
      </c>
      <c r="J318" s="28"/>
      <c r="K318" s="28">
        <f>K319</f>
        <v>-2164320</v>
      </c>
      <c r="L318" s="28">
        <f t="shared" si="6"/>
        <v>-2164320</v>
      </c>
      <c r="M318" s="40"/>
    </row>
    <row r="319" spans="1:13" ht="78.75" x14ac:dyDescent="0.25">
      <c r="A319" s="16"/>
      <c r="B319" s="46"/>
      <c r="C319" s="46"/>
      <c r="D319" s="46"/>
      <c r="E319" s="46"/>
      <c r="F319" s="47"/>
      <c r="G319" s="15" t="s">
        <v>13</v>
      </c>
      <c r="H319" s="47" t="s">
        <v>0</v>
      </c>
      <c r="I319" s="13">
        <v>100</v>
      </c>
      <c r="J319" s="28"/>
      <c r="K319" s="28">
        <v>-2164320</v>
      </c>
      <c r="L319" s="28">
        <f t="shared" si="6"/>
        <v>-2164320</v>
      </c>
      <c r="M319" s="40"/>
    </row>
    <row r="320" spans="1:13" ht="34.5" customHeight="1" x14ac:dyDescent="0.25">
      <c r="A320" s="16"/>
      <c r="B320" s="64" t="s">
        <v>32</v>
      </c>
      <c r="C320" s="64"/>
      <c r="D320" s="64"/>
      <c r="E320" s="64"/>
      <c r="F320" s="65"/>
      <c r="G320" s="15" t="s">
        <v>31</v>
      </c>
      <c r="H320" s="14" t="s">
        <v>30</v>
      </c>
      <c r="I320" s="13" t="s">
        <v>0</v>
      </c>
      <c r="J320" s="28">
        <v>300000</v>
      </c>
      <c r="K320" s="28"/>
      <c r="L320" s="28">
        <f t="shared" si="6"/>
        <v>300000</v>
      </c>
      <c r="M320" s="40"/>
    </row>
    <row r="321" spans="1:13" ht="83.25" customHeight="1" x14ac:dyDescent="0.25">
      <c r="A321" s="16"/>
      <c r="B321" s="64">
        <v>100</v>
      </c>
      <c r="C321" s="64"/>
      <c r="D321" s="64"/>
      <c r="E321" s="64"/>
      <c r="F321" s="65"/>
      <c r="G321" s="15" t="s">
        <v>13</v>
      </c>
      <c r="H321" s="14" t="s">
        <v>0</v>
      </c>
      <c r="I321" s="13">
        <v>100</v>
      </c>
      <c r="J321" s="28">
        <v>300000</v>
      </c>
      <c r="K321" s="28"/>
      <c r="L321" s="28">
        <f t="shared" si="6"/>
        <v>300000</v>
      </c>
      <c r="M321" s="40"/>
    </row>
    <row r="322" spans="1:13" ht="49.5" customHeight="1" x14ac:dyDescent="0.25">
      <c r="A322" s="16"/>
      <c r="B322" s="64" t="s">
        <v>29</v>
      </c>
      <c r="C322" s="64"/>
      <c r="D322" s="64"/>
      <c r="E322" s="64"/>
      <c r="F322" s="65"/>
      <c r="G322" s="15" t="s">
        <v>28</v>
      </c>
      <c r="H322" s="14" t="s">
        <v>27</v>
      </c>
      <c r="I322" s="13" t="s">
        <v>0</v>
      </c>
      <c r="J322" s="28">
        <v>-10181000</v>
      </c>
      <c r="K322" s="28">
        <f>K323</f>
        <v>-21008440</v>
      </c>
      <c r="L322" s="28">
        <f t="shared" si="6"/>
        <v>-31189440</v>
      </c>
      <c r="M322" s="40"/>
    </row>
    <row r="323" spans="1:13" ht="16.5" customHeight="1" x14ac:dyDescent="0.25">
      <c r="A323" s="16"/>
      <c r="B323" s="64">
        <v>800</v>
      </c>
      <c r="C323" s="64"/>
      <c r="D323" s="64"/>
      <c r="E323" s="64"/>
      <c r="F323" s="65"/>
      <c r="G323" s="15" t="s">
        <v>1</v>
      </c>
      <c r="H323" s="14" t="s">
        <v>0</v>
      </c>
      <c r="I323" s="13">
        <v>800</v>
      </c>
      <c r="J323" s="28">
        <v>-10181000</v>
      </c>
      <c r="K323" s="28">
        <f>-14500000-5508440-1000000</f>
        <v>-21008440</v>
      </c>
      <c r="L323" s="28">
        <f t="shared" si="6"/>
        <v>-31189440</v>
      </c>
      <c r="M323" s="40"/>
    </row>
    <row r="324" spans="1:13" ht="16.5" customHeight="1" x14ac:dyDescent="0.25">
      <c r="A324" s="16"/>
      <c r="B324" s="64" t="s">
        <v>26</v>
      </c>
      <c r="C324" s="64"/>
      <c r="D324" s="64"/>
      <c r="E324" s="64"/>
      <c r="F324" s="65"/>
      <c r="G324" s="15" t="s">
        <v>25</v>
      </c>
      <c r="H324" s="14" t="s">
        <v>24</v>
      </c>
      <c r="I324" s="13" t="s">
        <v>0</v>
      </c>
      <c r="J324" s="28">
        <v>836734</v>
      </c>
      <c r="K324" s="28"/>
      <c r="L324" s="28">
        <f t="shared" si="6"/>
        <v>836734</v>
      </c>
      <c r="M324" s="40"/>
    </row>
    <row r="325" spans="1:13" ht="79.5" customHeight="1" x14ac:dyDescent="0.25">
      <c r="A325" s="16"/>
      <c r="B325" s="64">
        <v>100</v>
      </c>
      <c r="C325" s="64"/>
      <c r="D325" s="64"/>
      <c r="E325" s="64"/>
      <c r="F325" s="65"/>
      <c r="G325" s="15" t="s">
        <v>13</v>
      </c>
      <c r="H325" s="14" t="s">
        <v>0</v>
      </c>
      <c r="I325" s="13">
        <v>100</v>
      </c>
      <c r="J325" s="28">
        <v>745814</v>
      </c>
      <c r="K325" s="28"/>
      <c r="L325" s="28">
        <f t="shared" si="6"/>
        <v>745814</v>
      </c>
      <c r="M325" s="40"/>
    </row>
    <row r="326" spans="1:13" ht="35.25" customHeight="1" x14ac:dyDescent="0.25">
      <c r="A326" s="16"/>
      <c r="B326" s="64">
        <v>200</v>
      </c>
      <c r="C326" s="64"/>
      <c r="D326" s="64"/>
      <c r="E326" s="64"/>
      <c r="F326" s="65"/>
      <c r="G326" s="15" t="s">
        <v>5</v>
      </c>
      <c r="H326" s="14" t="s">
        <v>0</v>
      </c>
      <c r="I326" s="13">
        <v>200</v>
      </c>
      <c r="J326" s="28">
        <v>90920</v>
      </c>
      <c r="K326" s="28"/>
      <c r="L326" s="28">
        <f t="shared" si="6"/>
        <v>90920</v>
      </c>
      <c r="M326" s="40"/>
    </row>
    <row r="327" spans="1:13" ht="35.25" customHeight="1" x14ac:dyDescent="0.25">
      <c r="A327" s="16"/>
      <c r="B327" s="64" t="s">
        <v>23</v>
      </c>
      <c r="C327" s="64"/>
      <c r="D327" s="64"/>
      <c r="E327" s="64"/>
      <c r="F327" s="65"/>
      <c r="G327" s="15" t="s">
        <v>22</v>
      </c>
      <c r="H327" s="14" t="s">
        <v>21</v>
      </c>
      <c r="I327" s="13" t="s">
        <v>0</v>
      </c>
      <c r="J327" s="28">
        <v>-351870</v>
      </c>
      <c r="K327" s="28"/>
      <c r="L327" s="28">
        <f t="shared" si="6"/>
        <v>-351870</v>
      </c>
      <c r="M327" s="40"/>
    </row>
    <row r="328" spans="1:13" ht="83.25" customHeight="1" x14ac:dyDescent="0.25">
      <c r="A328" s="16"/>
      <c r="B328" s="64">
        <v>100</v>
      </c>
      <c r="C328" s="64"/>
      <c r="D328" s="64"/>
      <c r="E328" s="64"/>
      <c r="F328" s="65"/>
      <c r="G328" s="15" t="s">
        <v>13</v>
      </c>
      <c r="H328" s="14" t="s">
        <v>0</v>
      </c>
      <c r="I328" s="13">
        <v>100</v>
      </c>
      <c r="J328" s="28">
        <v>-66650</v>
      </c>
      <c r="K328" s="28"/>
      <c r="L328" s="28">
        <f t="shared" si="6"/>
        <v>-66650</v>
      </c>
      <c r="M328" s="40"/>
    </row>
    <row r="329" spans="1:13" ht="34.5" customHeight="1" x14ac:dyDescent="0.25">
      <c r="A329" s="16"/>
      <c r="B329" s="64">
        <v>200</v>
      </c>
      <c r="C329" s="64"/>
      <c r="D329" s="64"/>
      <c r="E329" s="64"/>
      <c r="F329" s="65"/>
      <c r="G329" s="15" t="s">
        <v>5</v>
      </c>
      <c r="H329" s="14" t="s">
        <v>0</v>
      </c>
      <c r="I329" s="13">
        <v>200</v>
      </c>
      <c r="J329" s="28">
        <v>-285220</v>
      </c>
      <c r="K329" s="28"/>
      <c r="L329" s="28">
        <f t="shared" si="6"/>
        <v>-285220</v>
      </c>
      <c r="M329" s="40"/>
    </row>
    <row r="330" spans="1:13" ht="40.5" customHeight="1" x14ac:dyDescent="0.25">
      <c r="A330" s="16"/>
      <c r="B330" s="64" t="s">
        <v>20</v>
      </c>
      <c r="C330" s="64"/>
      <c r="D330" s="64"/>
      <c r="E330" s="64"/>
      <c r="F330" s="65"/>
      <c r="G330" s="15" t="s">
        <v>19</v>
      </c>
      <c r="H330" s="14" t="s">
        <v>18</v>
      </c>
      <c r="I330" s="13" t="s">
        <v>0</v>
      </c>
      <c r="J330" s="28">
        <v>1448600</v>
      </c>
      <c r="K330" s="28">
        <f>K331+K332+K333</f>
        <v>400000</v>
      </c>
      <c r="L330" s="28">
        <f t="shared" si="6"/>
        <v>1848600</v>
      </c>
      <c r="M330" s="40"/>
    </row>
    <row r="331" spans="1:13" ht="85.5" customHeight="1" x14ac:dyDescent="0.25">
      <c r="A331" s="16"/>
      <c r="B331" s="64">
        <v>100</v>
      </c>
      <c r="C331" s="64"/>
      <c r="D331" s="64"/>
      <c r="E331" s="64"/>
      <c r="F331" s="65"/>
      <c r="G331" s="15" t="s">
        <v>13</v>
      </c>
      <c r="H331" s="14" t="s">
        <v>0</v>
      </c>
      <c r="I331" s="13">
        <v>100</v>
      </c>
      <c r="J331" s="28">
        <v>2101305</v>
      </c>
      <c r="K331" s="28"/>
      <c r="L331" s="28">
        <f t="shared" si="6"/>
        <v>2101305</v>
      </c>
      <c r="M331" s="40"/>
    </row>
    <row r="332" spans="1:13" ht="39.75" customHeight="1" x14ac:dyDescent="0.25">
      <c r="A332" s="16"/>
      <c r="B332" s="64">
        <v>200</v>
      </c>
      <c r="C332" s="64"/>
      <c r="D332" s="64"/>
      <c r="E332" s="64"/>
      <c r="F332" s="65"/>
      <c r="G332" s="15" t="s">
        <v>5</v>
      </c>
      <c r="H332" s="14" t="s">
        <v>0</v>
      </c>
      <c r="I332" s="13">
        <v>200</v>
      </c>
      <c r="J332" s="28">
        <v>-1877705</v>
      </c>
      <c r="K332" s="28"/>
      <c r="L332" s="28">
        <f t="shared" si="6"/>
        <v>-1877705</v>
      </c>
      <c r="M332" s="40"/>
    </row>
    <row r="333" spans="1:13" ht="36" customHeight="1" x14ac:dyDescent="0.25">
      <c r="A333" s="16"/>
      <c r="B333" s="64">
        <v>600</v>
      </c>
      <c r="C333" s="64"/>
      <c r="D333" s="64"/>
      <c r="E333" s="64"/>
      <c r="F333" s="65"/>
      <c r="G333" s="15" t="s">
        <v>17</v>
      </c>
      <c r="H333" s="14" t="s">
        <v>0</v>
      </c>
      <c r="I333" s="13">
        <v>600</v>
      </c>
      <c r="J333" s="28">
        <v>1225000</v>
      </c>
      <c r="K333" s="28">
        <v>400000</v>
      </c>
      <c r="L333" s="28">
        <f t="shared" si="6"/>
        <v>1625000</v>
      </c>
      <c r="M333" s="40"/>
    </row>
    <row r="334" spans="1:13" ht="21" customHeight="1" x14ac:dyDescent="0.25">
      <c r="A334" s="16"/>
      <c r="B334" s="64" t="s">
        <v>16</v>
      </c>
      <c r="C334" s="64"/>
      <c r="D334" s="64"/>
      <c r="E334" s="64"/>
      <c r="F334" s="65"/>
      <c r="G334" s="15" t="s">
        <v>15</v>
      </c>
      <c r="H334" s="14" t="s">
        <v>14</v>
      </c>
      <c r="I334" s="13" t="s">
        <v>0</v>
      </c>
      <c r="J334" s="28">
        <f>-2846370-2850000</f>
        <v>-5696370</v>
      </c>
      <c r="K334" s="28">
        <f>K335+K336+K337++K338</f>
        <v>-400000</v>
      </c>
      <c r="L334" s="28">
        <f t="shared" si="6"/>
        <v>-6096370</v>
      </c>
      <c r="M334" s="40"/>
    </row>
    <row r="335" spans="1:13" ht="86.25" customHeight="1" x14ac:dyDescent="0.25">
      <c r="A335" s="16"/>
      <c r="B335" s="64">
        <v>100</v>
      </c>
      <c r="C335" s="64"/>
      <c r="D335" s="64"/>
      <c r="E335" s="64"/>
      <c r="F335" s="65"/>
      <c r="G335" s="15" t="s">
        <v>13</v>
      </c>
      <c r="H335" s="14" t="s">
        <v>0</v>
      </c>
      <c r="I335" s="13">
        <v>100</v>
      </c>
      <c r="J335" s="28">
        <v>116650</v>
      </c>
      <c r="K335" s="28"/>
      <c r="L335" s="28">
        <f t="shared" si="6"/>
        <v>116650</v>
      </c>
      <c r="M335" s="40"/>
    </row>
    <row r="336" spans="1:13" ht="36.75" customHeight="1" x14ac:dyDescent="0.25">
      <c r="A336" s="16"/>
      <c r="B336" s="64">
        <v>200</v>
      </c>
      <c r="C336" s="64"/>
      <c r="D336" s="64"/>
      <c r="E336" s="64"/>
      <c r="F336" s="65"/>
      <c r="G336" s="15" t="s">
        <v>5</v>
      </c>
      <c r="H336" s="14" t="s">
        <v>0</v>
      </c>
      <c r="I336" s="13">
        <v>200</v>
      </c>
      <c r="J336" s="28">
        <f>-3813020-2850000</f>
        <v>-6663020</v>
      </c>
      <c r="K336" s="28"/>
      <c r="L336" s="28">
        <f t="shared" si="6"/>
        <v>-6663020</v>
      </c>
      <c r="M336" s="40"/>
    </row>
    <row r="337" spans="1:13" ht="19.5" customHeight="1" x14ac:dyDescent="0.25">
      <c r="A337" s="16"/>
      <c r="B337" s="64">
        <v>300</v>
      </c>
      <c r="C337" s="64"/>
      <c r="D337" s="64"/>
      <c r="E337" s="64"/>
      <c r="F337" s="65"/>
      <c r="G337" s="15" t="s">
        <v>9</v>
      </c>
      <c r="H337" s="14" t="s">
        <v>0</v>
      </c>
      <c r="I337" s="13">
        <v>300</v>
      </c>
      <c r="J337" s="28">
        <v>-450000</v>
      </c>
      <c r="K337" s="28">
        <v>-400000</v>
      </c>
      <c r="L337" s="28">
        <f t="shared" si="6"/>
        <v>-850000</v>
      </c>
      <c r="M337" s="40"/>
    </row>
    <row r="338" spans="1:13" ht="21" customHeight="1" x14ac:dyDescent="0.25">
      <c r="A338" s="16"/>
      <c r="B338" s="64">
        <v>800</v>
      </c>
      <c r="C338" s="64"/>
      <c r="D338" s="64"/>
      <c r="E338" s="64"/>
      <c r="F338" s="65"/>
      <c r="G338" s="15" t="s">
        <v>1</v>
      </c>
      <c r="H338" s="14" t="s">
        <v>0</v>
      </c>
      <c r="I338" s="13">
        <v>800</v>
      </c>
      <c r="J338" s="28">
        <v>1300000</v>
      </c>
      <c r="K338" s="28"/>
      <c r="L338" s="28">
        <f t="shared" si="6"/>
        <v>1300000</v>
      </c>
      <c r="M338" s="40"/>
    </row>
    <row r="339" spans="1:13" ht="52.5" customHeight="1" x14ac:dyDescent="0.25">
      <c r="A339" s="16"/>
      <c r="B339" s="64" t="s">
        <v>12</v>
      </c>
      <c r="C339" s="64"/>
      <c r="D339" s="64"/>
      <c r="E339" s="64"/>
      <c r="F339" s="65"/>
      <c r="G339" s="15" t="s">
        <v>11</v>
      </c>
      <c r="H339" s="14" t="s">
        <v>10</v>
      </c>
      <c r="I339" s="13" t="s">
        <v>0</v>
      </c>
      <c r="J339" s="28">
        <v>13000</v>
      </c>
      <c r="K339" s="28"/>
      <c r="L339" s="28">
        <f t="shared" si="6"/>
        <v>13000</v>
      </c>
      <c r="M339" s="40"/>
    </row>
    <row r="340" spans="1:13" ht="19.5" customHeight="1" x14ac:dyDescent="0.25">
      <c r="A340" s="16"/>
      <c r="B340" s="64">
        <v>300</v>
      </c>
      <c r="C340" s="64"/>
      <c r="D340" s="64"/>
      <c r="E340" s="64"/>
      <c r="F340" s="65"/>
      <c r="G340" s="15" t="s">
        <v>9</v>
      </c>
      <c r="H340" s="14" t="s">
        <v>0</v>
      </c>
      <c r="I340" s="13">
        <v>300</v>
      </c>
      <c r="J340" s="28">
        <v>13000</v>
      </c>
      <c r="K340" s="28"/>
      <c r="L340" s="28">
        <f t="shared" si="6"/>
        <v>13000</v>
      </c>
      <c r="M340" s="40"/>
    </row>
    <row r="341" spans="1:13" ht="34.5" customHeight="1" x14ac:dyDescent="0.25">
      <c r="A341" s="16"/>
      <c r="B341" s="64" t="s">
        <v>8</v>
      </c>
      <c r="C341" s="64"/>
      <c r="D341" s="64"/>
      <c r="E341" s="64"/>
      <c r="F341" s="65"/>
      <c r="G341" s="15" t="s">
        <v>7</v>
      </c>
      <c r="H341" s="14" t="s">
        <v>6</v>
      </c>
      <c r="I341" s="13" t="s">
        <v>0</v>
      </c>
      <c r="J341" s="28">
        <v>4961750</v>
      </c>
      <c r="K341" s="28"/>
      <c r="L341" s="28">
        <f t="shared" si="6"/>
        <v>4961750</v>
      </c>
      <c r="M341" s="40"/>
    </row>
    <row r="342" spans="1:13" ht="36" customHeight="1" x14ac:dyDescent="0.25">
      <c r="A342" s="16"/>
      <c r="B342" s="64">
        <v>200</v>
      </c>
      <c r="C342" s="64"/>
      <c r="D342" s="64"/>
      <c r="E342" s="64"/>
      <c r="F342" s="65"/>
      <c r="G342" s="15" t="s">
        <v>5</v>
      </c>
      <c r="H342" s="14" t="s">
        <v>0</v>
      </c>
      <c r="I342" s="13">
        <v>200</v>
      </c>
      <c r="J342" s="28">
        <v>4961750</v>
      </c>
      <c r="K342" s="28"/>
      <c r="L342" s="28">
        <f t="shared" si="6"/>
        <v>4961750</v>
      </c>
      <c r="M342" s="40"/>
    </row>
    <row r="343" spans="1:13" ht="33.75" customHeight="1" x14ac:dyDescent="0.25">
      <c r="A343" s="16"/>
      <c r="B343" s="64" t="s">
        <v>4</v>
      </c>
      <c r="C343" s="64"/>
      <c r="D343" s="64"/>
      <c r="E343" s="64"/>
      <c r="F343" s="65"/>
      <c r="G343" s="15" t="s">
        <v>3</v>
      </c>
      <c r="H343" s="14" t="s">
        <v>2</v>
      </c>
      <c r="I343" s="13" t="s">
        <v>0</v>
      </c>
      <c r="J343" s="28">
        <v>5120</v>
      </c>
      <c r="K343" s="28"/>
      <c r="L343" s="28">
        <f t="shared" si="6"/>
        <v>5120</v>
      </c>
      <c r="M343" s="40"/>
    </row>
    <row r="344" spans="1:13" ht="19.5" customHeight="1" x14ac:dyDescent="0.25">
      <c r="A344" s="16"/>
      <c r="B344" s="64">
        <v>800</v>
      </c>
      <c r="C344" s="64"/>
      <c r="D344" s="64"/>
      <c r="E344" s="64"/>
      <c r="F344" s="65"/>
      <c r="G344" s="15" t="s">
        <v>1</v>
      </c>
      <c r="H344" s="14" t="s">
        <v>0</v>
      </c>
      <c r="I344" s="13">
        <v>800</v>
      </c>
      <c r="J344" s="28">
        <v>5120</v>
      </c>
      <c r="K344" s="28"/>
      <c r="L344" s="28">
        <f t="shared" si="6"/>
        <v>5120</v>
      </c>
      <c r="M344" s="40"/>
    </row>
    <row r="345" spans="1:13" ht="409.6" hidden="1" customHeight="1" x14ac:dyDescent="0.25">
      <c r="A345" s="12"/>
      <c r="B345" s="11"/>
      <c r="C345" s="10"/>
      <c r="D345" s="9"/>
      <c r="E345" s="9"/>
      <c r="F345" s="9"/>
      <c r="G345" s="8" t="s">
        <v>504</v>
      </c>
      <c r="H345" s="7" t="s">
        <v>0</v>
      </c>
      <c r="I345" s="7">
        <v>84985</v>
      </c>
      <c r="J345" s="29">
        <v>1062445184</v>
      </c>
      <c r="K345" s="28"/>
      <c r="L345" s="28">
        <f t="shared" si="6"/>
        <v>1062445184</v>
      </c>
      <c r="M345" s="2"/>
    </row>
    <row r="346" spans="1:13" ht="15" customHeight="1" x14ac:dyDescent="0.25">
      <c r="A346" s="2"/>
      <c r="B346" s="6"/>
      <c r="C346" s="6"/>
      <c r="D346" s="6"/>
      <c r="E346" s="6"/>
      <c r="F346" s="5"/>
      <c r="G346" s="32" t="s">
        <v>511</v>
      </c>
      <c r="H346" s="4"/>
      <c r="I346" s="3"/>
      <c r="J346" s="30">
        <v>1062445184</v>
      </c>
      <c r="K346" s="30">
        <f>K13+K38+K94+K126+K133+K152+K157+K166+K177+K200+K204+K224+K237+K246+K250+K261+K270+K297+K301+K312</f>
        <v>44783673</v>
      </c>
      <c r="L346" s="30">
        <f t="shared" si="6"/>
        <v>1107228857</v>
      </c>
      <c r="M346" s="31" t="s">
        <v>510</v>
      </c>
    </row>
  </sheetData>
  <mergeCells count="316">
    <mergeCell ref="B10:L10"/>
    <mergeCell ref="G1:L1"/>
    <mergeCell ref="G2:L2"/>
    <mergeCell ref="G3:L3"/>
    <mergeCell ref="G6:L6"/>
    <mergeCell ref="G7:L7"/>
    <mergeCell ref="G8:L8"/>
    <mergeCell ref="B13:F13"/>
    <mergeCell ref="B38:F38"/>
    <mergeCell ref="B37:F37"/>
    <mergeCell ref="B24:F24"/>
    <mergeCell ref="B31:F31"/>
    <mergeCell ref="B33:F33"/>
    <mergeCell ref="B35:F35"/>
    <mergeCell ref="B14:F14"/>
    <mergeCell ref="B15:F15"/>
    <mergeCell ref="B61:F61"/>
    <mergeCell ref="B63:F63"/>
    <mergeCell ref="B65:F65"/>
    <mergeCell ref="B16:F16"/>
    <mergeCell ref="B18:F18"/>
    <mergeCell ref="B21:F21"/>
    <mergeCell ref="B23:F23"/>
    <mergeCell ref="B25:F25"/>
    <mergeCell ref="B28:F28"/>
    <mergeCell ref="B19:F19"/>
    <mergeCell ref="B26:F26"/>
    <mergeCell ref="B27:F27"/>
    <mergeCell ref="B44:F44"/>
    <mergeCell ref="B47:F47"/>
    <mergeCell ref="B50:F50"/>
    <mergeCell ref="B52:F52"/>
    <mergeCell ref="B17:F17"/>
    <mergeCell ref="B20:F20"/>
    <mergeCell ref="B22:F22"/>
    <mergeCell ref="B57:F57"/>
    <mergeCell ref="B59:F59"/>
    <mergeCell ref="B217:F217"/>
    <mergeCell ref="B167:F167"/>
    <mergeCell ref="B174:F174"/>
    <mergeCell ref="B178:F178"/>
    <mergeCell ref="B248:F248"/>
    <mergeCell ref="B247:F247"/>
    <mergeCell ref="B66:F66"/>
    <mergeCell ref="B72:F72"/>
    <mergeCell ref="B79:F79"/>
    <mergeCell ref="B143:F143"/>
    <mergeCell ref="B148:F148"/>
    <mergeCell ref="B158:F158"/>
    <mergeCell ref="B161:F161"/>
    <mergeCell ref="B85:F85"/>
    <mergeCell ref="B127:F127"/>
    <mergeCell ref="B134:F134"/>
    <mergeCell ref="B105:F105"/>
    <mergeCell ref="B107:F107"/>
    <mergeCell ref="B109:F109"/>
    <mergeCell ref="B111:F111"/>
    <mergeCell ref="B114:F114"/>
    <mergeCell ref="B220:F220"/>
    <mergeCell ref="B175:F175"/>
    <mergeCell ref="B179:F179"/>
    <mergeCell ref="B286:F286"/>
    <mergeCell ref="B289:F289"/>
    <mergeCell ref="B291:F291"/>
    <mergeCell ref="B294:F294"/>
    <mergeCell ref="B268:F268"/>
    <mergeCell ref="B272:F272"/>
    <mergeCell ref="B269:F269"/>
    <mergeCell ref="B299:F299"/>
    <mergeCell ref="B274:F274"/>
    <mergeCell ref="B276:F276"/>
    <mergeCell ref="B278:F278"/>
    <mergeCell ref="B280:F280"/>
    <mergeCell ref="B282:F282"/>
    <mergeCell ref="B284:F284"/>
    <mergeCell ref="B298:F298"/>
    <mergeCell ref="B277:F277"/>
    <mergeCell ref="B279:F279"/>
    <mergeCell ref="B249:F249"/>
    <mergeCell ref="B253:F253"/>
    <mergeCell ref="B224:F224"/>
    <mergeCell ref="B237:F237"/>
    <mergeCell ref="B246:F246"/>
    <mergeCell ref="B250:F250"/>
    <mergeCell ref="B254:F254"/>
    <mergeCell ref="B225:F225"/>
    <mergeCell ref="B228:F228"/>
    <mergeCell ref="B231:F231"/>
    <mergeCell ref="B229:F229"/>
    <mergeCell ref="B232:F232"/>
    <mergeCell ref="B227:F227"/>
    <mergeCell ref="B181:F181"/>
    <mergeCell ref="B241:F241"/>
    <mergeCell ref="B244:F244"/>
    <mergeCell ref="B243:F243"/>
    <mergeCell ref="B245:F245"/>
    <mergeCell ref="B234:F234"/>
    <mergeCell ref="B238:F238"/>
    <mergeCell ref="B242:F242"/>
    <mergeCell ref="B182:F182"/>
    <mergeCell ref="B184:F184"/>
    <mergeCell ref="B230:F230"/>
    <mergeCell ref="B233:F233"/>
    <mergeCell ref="B236:F236"/>
    <mergeCell ref="B240:F240"/>
    <mergeCell ref="B187:F187"/>
    <mergeCell ref="B197:F197"/>
    <mergeCell ref="B188:F188"/>
    <mergeCell ref="B190:F190"/>
    <mergeCell ref="B195:F195"/>
    <mergeCell ref="B198:F198"/>
    <mergeCell ref="B206:F206"/>
    <mergeCell ref="B209:F209"/>
    <mergeCell ref="B191:F191"/>
    <mergeCell ref="B213:F213"/>
    <mergeCell ref="B176:F176"/>
    <mergeCell ref="B180:F180"/>
    <mergeCell ref="B183:F183"/>
    <mergeCell ref="B177:F177"/>
    <mergeCell ref="B216:F216"/>
    <mergeCell ref="B221:F221"/>
    <mergeCell ref="B29:F29"/>
    <mergeCell ref="B32:F32"/>
    <mergeCell ref="B34:F34"/>
    <mergeCell ref="B36:F36"/>
    <mergeCell ref="B40:F40"/>
    <mergeCell ref="B42:F42"/>
    <mergeCell ref="B30:F30"/>
    <mergeCell ref="B80:F80"/>
    <mergeCell ref="B86:F86"/>
    <mergeCell ref="B81:F81"/>
    <mergeCell ref="B82:F82"/>
    <mergeCell ref="B55:F55"/>
    <mergeCell ref="B58:F58"/>
    <mergeCell ref="B60:F60"/>
    <mergeCell ref="B62:F62"/>
    <mergeCell ref="B64:F64"/>
    <mergeCell ref="B67:F67"/>
    <mergeCell ref="B56:F56"/>
    <mergeCell ref="B146:F146"/>
    <mergeCell ref="B149:F149"/>
    <mergeCell ref="B117:F117"/>
    <mergeCell ref="B120:F120"/>
    <mergeCell ref="B122:F122"/>
    <mergeCell ref="B128:F128"/>
    <mergeCell ref="B131:F131"/>
    <mergeCell ref="B135:F135"/>
    <mergeCell ref="B129:F129"/>
    <mergeCell ref="B130:F130"/>
    <mergeCell ref="B136:F136"/>
    <mergeCell ref="B138:F138"/>
    <mergeCell ref="B140:F140"/>
    <mergeCell ref="B142:F142"/>
    <mergeCell ref="B145:F145"/>
    <mergeCell ref="B147:F147"/>
    <mergeCell ref="B137:F137"/>
    <mergeCell ref="B139:F139"/>
    <mergeCell ref="B141:F141"/>
    <mergeCell ref="B144:F144"/>
    <mergeCell ref="B126:F126"/>
    <mergeCell ref="B133:F133"/>
    <mergeCell ref="B132:F132"/>
    <mergeCell ref="B215:F215"/>
    <mergeCell ref="B193:F193"/>
    <mergeCell ref="B194:F194"/>
    <mergeCell ref="B214:F214"/>
    <mergeCell ref="B189:F189"/>
    <mergeCell ref="B196:F196"/>
    <mergeCell ref="B199:F199"/>
    <mergeCell ref="B207:F207"/>
    <mergeCell ref="B208:F208"/>
    <mergeCell ref="B210:F210"/>
    <mergeCell ref="B211:F211"/>
    <mergeCell ref="B204:F204"/>
    <mergeCell ref="B192:F192"/>
    <mergeCell ref="B205:F205"/>
    <mergeCell ref="B306:F306"/>
    <mergeCell ref="B297:F297"/>
    <mergeCell ref="B296:F296"/>
    <mergeCell ref="B295:F295"/>
    <mergeCell ref="B301:F301"/>
    <mergeCell ref="B312:F312"/>
    <mergeCell ref="B262:F262"/>
    <mergeCell ref="B265:F265"/>
    <mergeCell ref="B226:F226"/>
    <mergeCell ref="B251:F251"/>
    <mergeCell ref="B255:F255"/>
    <mergeCell ref="B235:F235"/>
    <mergeCell ref="B239:F239"/>
    <mergeCell ref="B261:F261"/>
    <mergeCell ref="B270:F270"/>
    <mergeCell ref="B293:F293"/>
    <mergeCell ref="B303:F303"/>
    <mergeCell ref="B300:F300"/>
    <mergeCell ref="B257:F257"/>
    <mergeCell ref="B264:F264"/>
    <mergeCell ref="B267:F267"/>
    <mergeCell ref="B288:F288"/>
    <mergeCell ref="B290:F290"/>
    <mergeCell ref="B292:F292"/>
    <mergeCell ref="B302:F302"/>
    <mergeCell ref="B335:F335"/>
    <mergeCell ref="B336:F336"/>
    <mergeCell ref="B337:F337"/>
    <mergeCell ref="B338:F338"/>
    <mergeCell ref="B340:F340"/>
    <mergeCell ref="B342:F342"/>
    <mergeCell ref="B252:F252"/>
    <mergeCell ref="B256:F256"/>
    <mergeCell ref="B263:F263"/>
    <mergeCell ref="B266:F266"/>
    <mergeCell ref="B273:F273"/>
    <mergeCell ref="B275:F275"/>
    <mergeCell ref="B283:F283"/>
    <mergeCell ref="B285:F285"/>
    <mergeCell ref="B287:F287"/>
    <mergeCell ref="B271:F271"/>
    <mergeCell ref="B281:F281"/>
    <mergeCell ref="B320:F320"/>
    <mergeCell ref="B322:F322"/>
    <mergeCell ref="B324:F324"/>
    <mergeCell ref="B316:F316"/>
    <mergeCell ref="B317:F317"/>
    <mergeCell ref="B321:F321"/>
    <mergeCell ref="B323:F323"/>
    <mergeCell ref="B41:F41"/>
    <mergeCell ref="B43:F43"/>
    <mergeCell ref="B45:F45"/>
    <mergeCell ref="B46:F46"/>
    <mergeCell ref="B48:F48"/>
    <mergeCell ref="B39:F39"/>
    <mergeCell ref="B49:F49"/>
    <mergeCell ref="B51:F51"/>
    <mergeCell ref="B53:F53"/>
    <mergeCell ref="B54:F54"/>
    <mergeCell ref="B68:F68"/>
    <mergeCell ref="B89:F89"/>
    <mergeCell ref="B90:F90"/>
    <mergeCell ref="B93:F93"/>
    <mergeCell ref="B97:F97"/>
    <mergeCell ref="B91:F91"/>
    <mergeCell ref="B95:F95"/>
    <mergeCell ref="B98:F98"/>
    <mergeCell ref="B76:F76"/>
    <mergeCell ref="B78:F78"/>
    <mergeCell ref="B69:F69"/>
    <mergeCell ref="B73:F73"/>
    <mergeCell ref="B75:F75"/>
    <mergeCell ref="B77:F77"/>
    <mergeCell ref="B70:F70"/>
    <mergeCell ref="B71:F71"/>
    <mergeCell ref="B74:F74"/>
    <mergeCell ref="B87:F87"/>
    <mergeCell ref="B88:F88"/>
    <mergeCell ref="B100:F100"/>
    <mergeCell ref="B102:F102"/>
    <mergeCell ref="B104:F104"/>
    <mergeCell ref="B92:F92"/>
    <mergeCell ref="B96:F96"/>
    <mergeCell ref="B99:F99"/>
    <mergeCell ref="B101:F101"/>
    <mergeCell ref="B94:F94"/>
    <mergeCell ref="B103:F103"/>
    <mergeCell ref="B106:F106"/>
    <mergeCell ref="B108:F108"/>
    <mergeCell ref="B115:F115"/>
    <mergeCell ref="B118:F118"/>
    <mergeCell ref="B121:F121"/>
    <mergeCell ref="B123:F123"/>
    <mergeCell ref="B124:F124"/>
    <mergeCell ref="B125:F125"/>
    <mergeCell ref="B116:F116"/>
    <mergeCell ref="B119:F119"/>
    <mergeCell ref="B110:F110"/>
    <mergeCell ref="B112:F112"/>
    <mergeCell ref="B113:F113"/>
    <mergeCell ref="B150:F150"/>
    <mergeCell ref="B151:F151"/>
    <mergeCell ref="B160:F160"/>
    <mergeCell ref="B163:F163"/>
    <mergeCell ref="B165:F165"/>
    <mergeCell ref="B169:F169"/>
    <mergeCell ref="B157:F157"/>
    <mergeCell ref="B166:F166"/>
    <mergeCell ref="B173:F173"/>
    <mergeCell ref="B159:F159"/>
    <mergeCell ref="B162:F162"/>
    <mergeCell ref="B164:F164"/>
    <mergeCell ref="B168:F168"/>
    <mergeCell ref="B170:F170"/>
    <mergeCell ref="B172:F172"/>
    <mergeCell ref="B171:F171"/>
    <mergeCell ref="B344:F344"/>
    <mergeCell ref="B325:F325"/>
    <mergeCell ref="B326:F326"/>
    <mergeCell ref="B328:F328"/>
    <mergeCell ref="B329:F329"/>
    <mergeCell ref="B331:F331"/>
    <mergeCell ref="B332:F332"/>
    <mergeCell ref="B304:F304"/>
    <mergeCell ref="B305:F305"/>
    <mergeCell ref="B308:F308"/>
    <mergeCell ref="B311:F311"/>
    <mergeCell ref="B314:F314"/>
    <mergeCell ref="B315:F315"/>
    <mergeCell ref="B307:F307"/>
    <mergeCell ref="B310:F310"/>
    <mergeCell ref="B313:F313"/>
    <mergeCell ref="B309:F309"/>
    <mergeCell ref="B327:F327"/>
    <mergeCell ref="B330:F330"/>
    <mergeCell ref="B334:F334"/>
    <mergeCell ref="B339:F339"/>
    <mergeCell ref="B341:F341"/>
    <mergeCell ref="B343:F343"/>
    <mergeCell ref="B333:F333"/>
  </mergeCells>
  <pageMargins left="0.59055118110236227" right="0.19685039370078741" top="0.78740157480314965" bottom="0.39370078740157483" header="0.39370078740157483"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№4 Табл.№1</vt:lpstr>
      <vt:lpstr>'Приложение №4 Табл.№1'!Заголовки_для_печати</vt:lpstr>
      <vt:lpstr>'Приложение №4 Табл.№1'!Область_печати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Леонова Анна Владимировна</dc:creator>
  <cp:lastModifiedBy>user</cp:lastModifiedBy>
  <cp:lastPrinted>2015-04-02T13:31:13Z</cp:lastPrinted>
  <dcterms:created xsi:type="dcterms:W3CDTF">2015-03-05T12:09:56Z</dcterms:created>
  <dcterms:modified xsi:type="dcterms:W3CDTF">2015-04-06T08:44:40Z</dcterms:modified>
</cp:coreProperties>
</file>