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40" windowWidth="11340" windowHeight="5850"/>
  </bookViews>
  <sheets>
    <sheet name="ФАИП 2013" sheetId="1" r:id="rId1"/>
  </sheets>
  <definedNames>
    <definedName name="_xlnm.Print_Titles" localSheetId="0">'ФАИП 2013'!$3:$3</definedName>
    <definedName name="_xlnm.Print_Area" localSheetId="0">'ФАИП 2013'!$B$1:$Y$131</definedName>
  </definedNames>
  <calcPr calcId="145621"/>
</workbook>
</file>

<file path=xl/calcChain.xml><?xml version="1.0" encoding="utf-8"?>
<calcChain xmlns="http://schemas.openxmlformats.org/spreadsheetml/2006/main">
  <c r="L18" i="1" l="1"/>
  <c r="M18" i="1"/>
  <c r="N18" i="1"/>
  <c r="O18" i="1"/>
  <c r="P18" i="1"/>
  <c r="Q18" i="1"/>
  <c r="R18" i="1"/>
  <c r="S18" i="1"/>
  <c r="T18" i="1"/>
  <c r="V18" i="1"/>
  <c r="W18" i="1"/>
  <c r="X18" i="1"/>
  <c r="Y18" i="1"/>
  <c r="C18" i="1"/>
  <c r="D18" i="1"/>
  <c r="F18" i="1"/>
  <c r="H18" i="1"/>
  <c r="U19" i="1"/>
  <c r="U18" i="1" s="1"/>
  <c r="C90" i="1"/>
  <c r="D90" i="1"/>
  <c r="E90" i="1"/>
  <c r="C118" i="1"/>
  <c r="D118" i="1"/>
  <c r="E118" i="1"/>
  <c r="F118" i="1"/>
  <c r="G118" i="1"/>
  <c r="H118" i="1"/>
  <c r="U117" i="1"/>
  <c r="W117" i="1" s="1"/>
  <c r="N117" i="1"/>
  <c r="P117" i="1" s="1"/>
  <c r="R116" i="1"/>
  <c r="N116" i="1"/>
  <c r="K116" i="1"/>
  <c r="E116" i="1"/>
  <c r="G116" i="1" s="1"/>
  <c r="X115" i="1"/>
  <c r="V115" i="1"/>
  <c r="U115" i="1"/>
  <c r="T115" i="1"/>
  <c r="S115" i="1"/>
  <c r="Q115" i="1"/>
  <c r="N115" i="1"/>
  <c r="I115" i="1"/>
  <c r="K115" i="1" s="1"/>
  <c r="E115" i="1"/>
  <c r="G115" i="1" s="1"/>
  <c r="R117" i="1" l="1"/>
  <c r="R115" i="1" s="1"/>
  <c r="P115" i="1"/>
  <c r="Y117" i="1"/>
  <c r="Y115" i="1" s="1"/>
  <c r="W115" i="1"/>
  <c r="L12" i="1" l="1"/>
  <c r="M12" i="1"/>
  <c r="N12" i="1"/>
  <c r="O12" i="1"/>
  <c r="P12" i="1"/>
  <c r="Q12" i="1"/>
  <c r="R12" i="1"/>
  <c r="S12" i="1"/>
  <c r="T12" i="1"/>
  <c r="U12" i="1"/>
  <c r="V12" i="1"/>
  <c r="W12" i="1"/>
  <c r="X12" i="1"/>
  <c r="Y12" i="1"/>
  <c r="J12" i="1"/>
  <c r="I12" i="1" l="1"/>
  <c r="I15" i="1"/>
  <c r="L15" i="1"/>
  <c r="M15" i="1"/>
  <c r="N15" i="1"/>
  <c r="O15" i="1"/>
  <c r="P15" i="1"/>
  <c r="Q15" i="1"/>
  <c r="R15" i="1"/>
  <c r="S15" i="1"/>
  <c r="T15" i="1"/>
  <c r="U15" i="1"/>
  <c r="V15" i="1"/>
  <c r="W15" i="1"/>
  <c r="X15" i="1"/>
  <c r="Y15" i="1"/>
  <c r="J15" i="1"/>
  <c r="K16" i="1"/>
  <c r="K15" i="1" s="1"/>
  <c r="L118" i="1"/>
  <c r="L114" i="1" s="1"/>
  <c r="M118" i="1"/>
  <c r="M114" i="1" s="1"/>
  <c r="N118" i="1"/>
  <c r="N114" i="1" s="1"/>
  <c r="O118" i="1"/>
  <c r="O114" i="1" s="1"/>
  <c r="P118" i="1"/>
  <c r="P114" i="1" s="1"/>
  <c r="Q118" i="1"/>
  <c r="Q114" i="1" s="1"/>
  <c r="R118" i="1"/>
  <c r="R114" i="1" s="1"/>
  <c r="S118" i="1"/>
  <c r="S114" i="1" s="1"/>
  <c r="T118" i="1"/>
  <c r="T114" i="1" s="1"/>
  <c r="U118" i="1"/>
  <c r="U114" i="1" s="1"/>
  <c r="V118" i="1"/>
  <c r="V114" i="1" s="1"/>
  <c r="W118" i="1"/>
  <c r="W114" i="1" s="1"/>
  <c r="X118" i="1"/>
  <c r="X114" i="1" s="1"/>
  <c r="Y118" i="1"/>
  <c r="Y114" i="1" s="1"/>
  <c r="J118" i="1"/>
  <c r="J114" i="1" s="1"/>
  <c r="K121" i="1"/>
  <c r="K123" i="1"/>
  <c r="K125" i="1"/>
  <c r="K124" i="1"/>
  <c r="K119" i="1"/>
  <c r="K120" i="1"/>
  <c r="K127" i="1"/>
  <c r="K122" i="1"/>
  <c r="K128" i="1"/>
  <c r="K129" i="1"/>
  <c r="K126" i="1" l="1"/>
  <c r="I118" i="1"/>
  <c r="I114" i="1" s="1"/>
  <c r="K118" i="1"/>
  <c r="K114" i="1" s="1"/>
  <c r="K76" i="1" l="1"/>
  <c r="K83" i="1"/>
  <c r="J81" i="1"/>
  <c r="L81" i="1"/>
  <c r="M81" i="1"/>
  <c r="N81" i="1"/>
  <c r="O81" i="1"/>
  <c r="P81" i="1"/>
  <c r="Q81" i="1"/>
  <c r="R81" i="1"/>
  <c r="S81" i="1"/>
  <c r="T81" i="1"/>
  <c r="V81" i="1"/>
  <c r="X81" i="1"/>
  <c r="M66" i="1"/>
  <c r="M65" i="1" s="1"/>
  <c r="N66" i="1"/>
  <c r="N65" i="1" s="1"/>
  <c r="O66" i="1"/>
  <c r="O65" i="1" s="1"/>
  <c r="P66" i="1"/>
  <c r="P65" i="1" s="1"/>
  <c r="Q66" i="1"/>
  <c r="Q65" i="1" s="1"/>
  <c r="R66" i="1"/>
  <c r="R65" i="1" s="1"/>
  <c r="S66" i="1"/>
  <c r="S65" i="1" s="1"/>
  <c r="T66" i="1"/>
  <c r="T65" i="1" s="1"/>
  <c r="V66" i="1"/>
  <c r="V65" i="1" s="1"/>
  <c r="X66" i="1"/>
  <c r="X65" i="1" s="1"/>
  <c r="J79" i="1"/>
  <c r="I79" i="1"/>
  <c r="K80" i="1"/>
  <c r="K79" i="1" s="1"/>
  <c r="K78" i="1"/>
  <c r="K77" i="1" s="1"/>
  <c r="E78" i="1"/>
  <c r="L77" i="1"/>
  <c r="J77" i="1"/>
  <c r="I77" i="1"/>
  <c r="H77" i="1"/>
  <c r="G77" i="1"/>
  <c r="F77" i="1"/>
  <c r="E77" i="1"/>
  <c r="D77" i="1"/>
  <c r="C77" i="1"/>
  <c r="K13" i="1"/>
  <c r="K14" i="1"/>
  <c r="K12" i="1" l="1"/>
  <c r="K95" i="1"/>
  <c r="K96" i="1"/>
  <c r="K97" i="1"/>
  <c r="K98" i="1"/>
  <c r="K99" i="1"/>
  <c r="K101" i="1"/>
  <c r="K103" i="1"/>
  <c r="K105" i="1"/>
  <c r="K106" i="1"/>
  <c r="K108" i="1"/>
  <c r="K110" i="1"/>
  <c r="K113" i="1"/>
  <c r="J111" i="1"/>
  <c r="K111" i="1" s="1"/>
  <c r="J109" i="1"/>
  <c r="K109" i="1" s="1"/>
  <c r="J107" i="1"/>
  <c r="K107" i="1" s="1"/>
  <c r="J104" i="1"/>
  <c r="K104" i="1" s="1"/>
  <c r="J102" i="1"/>
  <c r="K102" i="1" s="1"/>
  <c r="J100" i="1"/>
  <c r="K100" i="1" s="1"/>
  <c r="J94" i="1"/>
  <c r="K94" i="1" l="1"/>
  <c r="J93" i="1"/>
  <c r="I92" i="1"/>
  <c r="Y90" i="1" l="1"/>
  <c r="X90" i="1"/>
  <c r="X17" i="1" s="1"/>
  <c r="Y89" i="1"/>
  <c r="Y87" i="1"/>
  <c r="Y85" i="1"/>
  <c r="Y82" i="1"/>
  <c r="Y81" i="1" s="1"/>
  <c r="Y78" i="1" s="1"/>
  <c r="Y76" i="1"/>
  <c r="Y74" i="1"/>
  <c r="Y72" i="1"/>
  <c r="Y70" i="1"/>
  <c r="Y68" i="1"/>
  <c r="Y54" i="1"/>
  <c r="Y52" i="1"/>
  <c r="Y49" i="1"/>
  <c r="Y48" i="1"/>
  <c r="Y47" i="1"/>
  <c r="Y46" i="1"/>
  <c r="Y45" i="1"/>
  <c r="Y44" i="1"/>
  <c r="Y43" i="1"/>
  <c r="Y42" i="1"/>
  <c r="Y41" i="1"/>
  <c r="Y40" i="1"/>
  <c r="Y39" i="1"/>
  <c r="Y38" i="1"/>
  <c r="Y37" i="1"/>
  <c r="Y36" i="1"/>
  <c r="Y35" i="1"/>
  <c r="Y34" i="1"/>
  <c r="Y33" i="1"/>
  <c r="Y32" i="1"/>
  <c r="Y31" i="1"/>
  <c r="Y30" i="1"/>
  <c r="Y29" i="1"/>
  <c r="Y28" i="1"/>
  <c r="Y27" i="1"/>
  <c r="Y26" i="1"/>
  <c r="Y25" i="1"/>
  <c r="Y24" i="1"/>
  <c r="Y23" i="1"/>
  <c r="Y22" i="1"/>
  <c r="X10" i="1"/>
  <c r="Y6" i="1"/>
  <c r="X9" i="1" l="1"/>
  <c r="X4" i="1" s="1"/>
  <c r="X131" i="1" s="1"/>
  <c r="Y80" i="1"/>
  <c r="Y67" i="1" s="1"/>
  <c r="Y66" i="1" s="1"/>
  <c r="Y65" i="1" s="1"/>
  <c r="Y17" i="1" s="1"/>
  <c r="Y51" i="1"/>
  <c r="R90" i="1"/>
  <c r="R17" i="1" s="1"/>
  <c r="Q90" i="1"/>
  <c r="Q17" i="1" s="1"/>
  <c r="Q10" i="1"/>
  <c r="J90" i="1"/>
  <c r="J88" i="1"/>
  <c r="J86" i="1"/>
  <c r="J84" i="1"/>
  <c r="K75" i="1"/>
  <c r="J75" i="1"/>
  <c r="J73" i="1"/>
  <c r="J71" i="1"/>
  <c r="J69" i="1"/>
  <c r="J67" i="1"/>
  <c r="J63" i="1"/>
  <c r="J53" i="1"/>
  <c r="J51" i="1"/>
  <c r="J18" i="1"/>
  <c r="J10" i="1"/>
  <c r="K7" i="1"/>
  <c r="J7" i="1"/>
  <c r="J5" i="1"/>
  <c r="P11" i="1"/>
  <c r="R11" i="1" s="1"/>
  <c r="R10" i="1" s="1"/>
  <c r="W11" i="1"/>
  <c r="Y11" i="1" s="1"/>
  <c r="Y10" i="1" s="1"/>
  <c r="W90" i="1"/>
  <c r="V90" i="1"/>
  <c r="V17" i="1" s="1"/>
  <c r="W89" i="1"/>
  <c r="W87" i="1"/>
  <c r="W85" i="1"/>
  <c r="W82" i="1"/>
  <c r="W81" i="1" s="1"/>
  <c r="W78" i="1" s="1"/>
  <c r="W76" i="1"/>
  <c r="W74" i="1"/>
  <c r="W72" i="1"/>
  <c r="W70" i="1"/>
  <c r="W68" i="1"/>
  <c r="W54" i="1"/>
  <c r="W52" i="1"/>
  <c r="W49" i="1"/>
  <c r="W48" i="1"/>
  <c r="W47" i="1"/>
  <c r="W46" i="1"/>
  <c r="W45" i="1"/>
  <c r="W44" i="1"/>
  <c r="W43" i="1"/>
  <c r="W42" i="1"/>
  <c r="W41" i="1"/>
  <c r="W40" i="1"/>
  <c r="W39" i="1"/>
  <c r="W38" i="1"/>
  <c r="W37" i="1"/>
  <c r="W36" i="1"/>
  <c r="W35" i="1"/>
  <c r="W34" i="1"/>
  <c r="W33" i="1"/>
  <c r="W32" i="1"/>
  <c r="W31" i="1"/>
  <c r="W30" i="1"/>
  <c r="W29" i="1"/>
  <c r="W28" i="1"/>
  <c r="W27" i="1"/>
  <c r="W26" i="1"/>
  <c r="W25" i="1"/>
  <c r="W24" i="1"/>
  <c r="W23" i="1"/>
  <c r="W22" i="1"/>
  <c r="W10" i="1"/>
  <c r="V10" i="1"/>
  <c r="W6" i="1"/>
  <c r="P90" i="1"/>
  <c r="P17" i="1" s="1"/>
  <c r="O90" i="1"/>
  <c r="O17" i="1" s="1"/>
  <c r="O10" i="1"/>
  <c r="H90" i="1"/>
  <c r="H88" i="1"/>
  <c r="H86" i="1"/>
  <c r="H84" i="1"/>
  <c r="H81" i="1"/>
  <c r="I75" i="1"/>
  <c r="H75" i="1"/>
  <c r="H73" i="1"/>
  <c r="H71" i="1"/>
  <c r="H69" i="1"/>
  <c r="H67" i="1"/>
  <c r="H63" i="1"/>
  <c r="H53" i="1"/>
  <c r="H51" i="1"/>
  <c r="H10" i="1"/>
  <c r="I7" i="1"/>
  <c r="H7" i="1"/>
  <c r="H5" i="1"/>
  <c r="O9" i="1" l="1"/>
  <c r="O4" i="1" s="1"/>
  <c r="V9" i="1"/>
  <c r="V4" i="1" s="1"/>
  <c r="V131" i="1" s="1"/>
  <c r="R9" i="1"/>
  <c r="R4" i="1" s="1"/>
  <c r="R131" i="1" s="1"/>
  <c r="J9" i="1"/>
  <c r="J4" i="1" s="1"/>
  <c r="W9" i="1"/>
  <c r="W4" i="1" s="1"/>
  <c r="Y9" i="1"/>
  <c r="Y4" i="1" s="1"/>
  <c r="Y131" i="1" s="1"/>
  <c r="Q9" i="1"/>
  <c r="Q4" i="1" s="1"/>
  <c r="Q131" i="1" s="1"/>
  <c r="O131" i="1"/>
  <c r="W8" i="1"/>
  <c r="Y8" i="1"/>
  <c r="Y5" i="1" s="1"/>
  <c r="Y64" i="1"/>
  <c r="W80" i="1"/>
  <c r="J66" i="1"/>
  <c r="J65" i="1" s="1"/>
  <c r="H4" i="1"/>
  <c r="P10" i="1"/>
  <c r="W51" i="1"/>
  <c r="W5" i="1"/>
  <c r="J50" i="1"/>
  <c r="H66" i="1"/>
  <c r="H65" i="1" s="1"/>
  <c r="H17" i="1" s="1"/>
  <c r="H50" i="1"/>
  <c r="W67" i="1"/>
  <c r="W66" i="1" s="1"/>
  <c r="W65" i="1" s="1"/>
  <c r="W17" i="1" s="1"/>
  <c r="W131" i="1" s="1"/>
  <c r="P9" i="1" l="1"/>
  <c r="P4" i="1" s="1"/>
  <c r="P131" i="1" s="1"/>
  <c r="W64" i="1"/>
  <c r="H131" i="1"/>
  <c r="L10" i="1"/>
  <c r="M10" i="1"/>
  <c r="N10" i="1"/>
  <c r="S10" i="1"/>
  <c r="T10" i="1"/>
  <c r="U10" i="1"/>
  <c r="L90" i="1"/>
  <c r="M90" i="1"/>
  <c r="M17" i="1" s="1"/>
  <c r="N90" i="1"/>
  <c r="N17" i="1" s="1"/>
  <c r="S90" i="1"/>
  <c r="S17" i="1" s="1"/>
  <c r="T90" i="1"/>
  <c r="T17" i="1" s="1"/>
  <c r="U90" i="1"/>
  <c r="U9" i="1" l="1"/>
  <c r="U4" i="1" s="1"/>
  <c r="S9" i="1"/>
  <c r="S4" i="1" s="1"/>
  <c r="M9" i="1"/>
  <c r="M4" i="1" s="1"/>
  <c r="M131" i="1" s="1"/>
  <c r="T9" i="1"/>
  <c r="T4" i="1" s="1"/>
  <c r="N9" i="1"/>
  <c r="N4" i="1" s="1"/>
  <c r="N131" i="1" s="1"/>
  <c r="L9" i="1"/>
  <c r="L4" i="1" s="1"/>
  <c r="S131" i="1"/>
  <c r="T131" i="1"/>
  <c r="F90" i="1"/>
  <c r="G91" i="1"/>
  <c r="G90" i="1" l="1"/>
  <c r="I91" i="1"/>
  <c r="F11" i="1"/>
  <c r="F10" i="1" s="1"/>
  <c r="F69" i="1"/>
  <c r="F71" i="1"/>
  <c r="F73" i="1"/>
  <c r="F75" i="1"/>
  <c r="G75" i="1"/>
  <c r="F81" i="1"/>
  <c r="F84" i="1"/>
  <c r="F86" i="1"/>
  <c r="F88" i="1"/>
  <c r="L88" i="1"/>
  <c r="U89" i="1"/>
  <c r="F67" i="1"/>
  <c r="F63" i="1"/>
  <c r="F53" i="1"/>
  <c r="F51" i="1"/>
  <c r="F7" i="1"/>
  <c r="G7" i="1"/>
  <c r="L7" i="1"/>
  <c r="F5" i="1"/>
  <c r="L5" i="1"/>
  <c r="E89" i="1"/>
  <c r="G89" i="1" s="1"/>
  <c r="E87" i="1"/>
  <c r="G87" i="1" s="1"/>
  <c r="E85" i="1"/>
  <c r="G85" i="1" s="1"/>
  <c r="E82" i="1"/>
  <c r="G82" i="1" s="1"/>
  <c r="E76" i="1"/>
  <c r="E74" i="1"/>
  <c r="G74" i="1" s="1"/>
  <c r="E72" i="1"/>
  <c r="G72" i="1" s="1"/>
  <c r="E70" i="1"/>
  <c r="G70" i="1" s="1"/>
  <c r="E68" i="1"/>
  <c r="G68" i="1" s="1"/>
  <c r="E64" i="1"/>
  <c r="G64" i="1" s="1"/>
  <c r="E62" i="1"/>
  <c r="G62" i="1" s="1"/>
  <c r="I62" i="1" s="1"/>
  <c r="K62" i="1" s="1"/>
  <c r="E61" i="1"/>
  <c r="G61" i="1" s="1"/>
  <c r="I61" i="1" s="1"/>
  <c r="K61" i="1" s="1"/>
  <c r="E60" i="1"/>
  <c r="G60" i="1" s="1"/>
  <c r="I60" i="1" s="1"/>
  <c r="K60" i="1" s="1"/>
  <c r="E59" i="1"/>
  <c r="G59" i="1" s="1"/>
  <c r="I59" i="1" s="1"/>
  <c r="K59" i="1" s="1"/>
  <c r="E58" i="1"/>
  <c r="G58" i="1" s="1"/>
  <c r="I58" i="1" s="1"/>
  <c r="K58" i="1" s="1"/>
  <c r="E57" i="1"/>
  <c r="G57" i="1" s="1"/>
  <c r="I57" i="1" s="1"/>
  <c r="K57" i="1" s="1"/>
  <c r="E56" i="1"/>
  <c r="G56" i="1" s="1"/>
  <c r="I56" i="1" s="1"/>
  <c r="K56" i="1" s="1"/>
  <c r="E55" i="1"/>
  <c r="G55" i="1" s="1"/>
  <c r="I55" i="1" s="1"/>
  <c r="K55" i="1" s="1"/>
  <c r="E54" i="1"/>
  <c r="G54" i="1" s="1"/>
  <c r="I54" i="1" s="1"/>
  <c r="K54" i="1" s="1"/>
  <c r="E52" i="1"/>
  <c r="G52" i="1" s="1"/>
  <c r="E20" i="1"/>
  <c r="E19" i="1"/>
  <c r="G19" i="1" s="1"/>
  <c r="C88" i="1"/>
  <c r="D88" i="1"/>
  <c r="E88" i="1"/>
  <c r="C86" i="1"/>
  <c r="D86" i="1"/>
  <c r="E86" i="1"/>
  <c r="C84" i="1"/>
  <c r="D84" i="1"/>
  <c r="E84" i="1"/>
  <c r="C81" i="1"/>
  <c r="D81" i="1"/>
  <c r="E81" i="1"/>
  <c r="C75" i="1"/>
  <c r="D75" i="1"/>
  <c r="E75" i="1"/>
  <c r="C73" i="1"/>
  <c r="D73" i="1"/>
  <c r="E73" i="1"/>
  <c r="C71" i="1"/>
  <c r="D71" i="1"/>
  <c r="E71" i="1"/>
  <c r="D69" i="1"/>
  <c r="L69" i="1"/>
  <c r="U70" i="1"/>
  <c r="D67" i="1"/>
  <c r="L67" i="1"/>
  <c r="D63" i="1"/>
  <c r="L63" i="1"/>
  <c r="D51" i="1"/>
  <c r="L51" i="1"/>
  <c r="D53" i="1"/>
  <c r="L53" i="1"/>
  <c r="D10" i="1"/>
  <c r="E11" i="1"/>
  <c r="G11" i="1" s="1"/>
  <c r="E6" i="1"/>
  <c r="E5" i="1" s="1"/>
  <c r="D7" i="1"/>
  <c r="E7" i="1"/>
  <c r="D5" i="1"/>
  <c r="C69" i="1"/>
  <c r="C67" i="1"/>
  <c r="C63" i="1"/>
  <c r="C51" i="1"/>
  <c r="C10" i="1"/>
  <c r="G20" i="1" l="1"/>
  <c r="I20" i="1" s="1"/>
  <c r="K20" i="1" s="1"/>
  <c r="E18" i="1"/>
  <c r="I18" i="1"/>
  <c r="G18" i="1"/>
  <c r="F66" i="1"/>
  <c r="F65" i="1" s="1"/>
  <c r="F17" i="1" s="1"/>
  <c r="E67" i="1"/>
  <c r="K19" i="1"/>
  <c r="K18" i="1" s="1"/>
  <c r="I90" i="1"/>
  <c r="K91" i="1"/>
  <c r="K90" i="1" s="1"/>
  <c r="K53" i="1"/>
  <c r="G10" i="1"/>
  <c r="I11" i="1"/>
  <c r="I53" i="1"/>
  <c r="G67" i="1"/>
  <c r="G71" i="1"/>
  <c r="I72" i="1"/>
  <c r="G84" i="1"/>
  <c r="I85" i="1"/>
  <c r="G88" i="1"/>
  <c r="G51" i="1"/>
  <c r="I52" i="1"/>
  <c r="G63" i="1"/>
  <c r="I64" i="1"/>
  <c r="G69" i="1"/>
  <c r="G73" i="1"/>
  <c r="G81" i="1"/>
  <c r="I81" i="1"/>
  <c r="G86" i="1"/>
  <c r="D4" i="1"/>
  <c r="E10" i="1"/>
  <c r="E4" i="1" s="1"/>
  <c r="E51" i="1"/>
  <c r="G53" i="1"/>
  <c r="F50" i="1"/>
  <c r="L50" i="1"/>
  <c r="D50" i="1"/>
  <c r="D66" i="1"/>
  <c r="D65" i="1" s="1"/>
  <c r="D17" i="1" s="1"/>
  <c r="F4" i="1"/>
  <c r="E53" i="1"/>
  <c r="E63" i="1"/>
  <c r="E69" i="1"/>
  <c r="E66" i="1" s="1"/>
  <c r="E65" i="1" s="1"/>
  <c r="G66" i="1"/>
  <c r="G65" i="1" s="1"/>
  <c r="G6" i="1"/>
  <c r="C66" i="1"/>
  <c r="C65" i="1" s="1"/>
  <c r="C17" i="1" s="1"/>
  <c r="G17" i="1" l="1"/>
  <c r="E17" i="1"/>
  <c r="F131" i="1"/>
  <c r="E50" i="1"/>
  <c r="E131" i="1" s="1"/>
  <c r="G50" i="1"/>
  <c r="I86" i="1"/>
  <c r="K87" i="1"/>
  <c r="K86" i="1" s="1"/>
  <c r="K82" i="1"/>
  <c r="K81" i="1" s="1"/>
  <c r="I73" i="1"/>
  <c r="K74" i="1"/>
  <c r="K73" i="1" s="1"/>
  <c r="I69" i="1"/>
  <c r="K70" i="1"/>
  <c r="K69" i="1" s="1"/>
  <c r="I63" i="1"/>
  <c r="K64" i="1"/>
  <c r="K63" i="1" s="1"/>
  <c r="I51" i="1"/>
  <c r="I50" i="1" s="1"/>
  <c r="K52" i="1"/>
  <c r="K51" i="1" s="1"/>
  <c r="K50" i="1" s="1"/>
  <c r="I88" i="1"/>
  <c r="K89" i="1"/>
  <c r="K88" i="1" s="1"/>
  <c r="I84" i="1"/>
  <c r="K85" i="1"/>
  <c r="K84" i="1" s="1"/>
  <c r="I71" i="1"/>
  <c r="K72" i="1"/>
  <c r="K71" i="1" s="1"/>
  <c r="I67" i="1"/>
  <c r="K68" i="1"/>
  <c r="K67" i="1" s="1"/>
  <c r="I10" i="1"/>
  <c r="K11" i="1"/>
  <c r="K10" i="1" s="1"/>
  <c r="G5" i="1"/>
  <c r="G4" i="1" s="1"/>
  <c r="I6" i="1"/>
  <c r="D131" i="1"/>
  <c r="U87" i="1"/>
  <c r="L86" i="1"/>
  <c r="U85" i="1"/>
  <c r="L84" i="1"/>
  <c r="U82" i="1"/>
  <c r="U81" i="1" s="1"/>
  <c r="U78" i="1" s="1"/>
  <c r="K9" i="1" l="1"/>
  <c r="K4" i="1" s="1"/>
  <c r="I9" i="1"/>
  <c r="I4" i="1" s="1"/>
  <c r="U80" i="1"/>
  <c r="I66" i="1"/>
  <c r="I65" i="1" s="1"/>
  <c r="I17" i="1" s="1"/>
  <c r="K66" i="1"/>
  <c r="K65" i="1" s="1"/>
  <c r="G131" i="1"/>
  <c r="I5" i="1"/>
  <c r="K6" i="1"/>
  <c r="K5" i="1" s="1"/>
  <c r="L79" i="1"/>
  <c r="U76" i="1"/>
  <c r="L75" i="1"/>
  <c r="U74" i="1"/>
  <c r="L73" i="1"/>
  <c r="U72" i="1"/>
  <c r="L71" i="1"/>
  <c r="U68" i="1"/>
  <c r="U67" i="1" l="1"/>
  <c r="U66" i="1" s="1"/>
  <c r="U65" i="1" s="1"/>
  <c r="U17" i="1" s="1"/>
  <c r="U131" i="1" s="1"/>
  <c r="L66" i="1"/>
  <c r="L65" i="1" s="1"/>
  <c r="L17" i="1" s="1"/>
  <c r="L131" i="1" s="1"/>
  <c r="I131" i="1"/>
  <c r="C53" i="1"/>
  <c r="U64" i="1" l="1"/>
  <c r="U52" i="1"/>
  <c r="U54" i="1"/>
  <c r="C50" i="1"/>
  <c r="U23" i="1" l="1"/>
  <c r="U25" i="1"/>
  <c r="U27" i="1"/>
  <c r="U29" i="1"/>
  <c r="U31" i="1"/>
  <c r="U33" i="1"/>
  <c r="U35" i="1"/>
  <c r="U37" i="1"/>
  <c r="U39" i="1"/>
  <c r="U41" i="1"/>
  <c r="U22" i="1"/>
  <c r="U24" i="1"/>
  <c r="U26" i="1"/>
  <c r="U28" i="1"/>
  <c r="U30" i="1"/>
  <c r="U32" i="1"/>
  <c r="U34" i="1"/>
  <c r="U36" i="1"/>
  <c r="U38" i="1"/>
  <c r="U40" i="1"/>
  <c r="U42" i="1"/>
  <c r="U44" i="1"/>
  <c r="U46" i="1"/>
  <c r="U48" i="1"/>
  <c r="U51" i="1"/>
  <c r="U43" i="1"/>
  <c r="U45" i="1"/>
  <c r="U47" i="1"/>
  <c r="U49" i="1"/>
  <c r="C7" i="1" l="1"/>
  <c r="C5" i="1"/>
  <c r="U6" i="1"/>
  <c r="U8" i="1"/>
  <c r="C4" i="1" l="1"/>
  <c r="C131" i="1" s="1"/>
  <c r="U5" i="1"/>
  <c r="K93" i="1" l="1"/>
  <c r="J92" i="1"/>
  <c r="J17" i="1" s="1"/>
  <c r="J131" i="1" s="1"/>
  <c r="K92" i="1" l="1"/>
  <c r="K17" i="1" s="1"/>
  <c r="K131" i="1" s="1"/>
</calcChain>
</file>

<file path=xl/sharedStrings.xml><?xml version="1.0" encoding="utf-8"?>
<sst xmlns="http://schemas.openxmlformats.org/spreadsheetml/2006/main" count="161" uniqueCount="149">
  <si>
    <t>№</t>
  </si>
  <si>
    <t xml:space="preserve">ОБЪЕКТЫ, ФИНАНСИРУЕМЫЕ ЧЕРЕЗ ГЛАВНЫХ РАСПОРЯДИТЕЛЕЙ ОБЛАСТНОГО БЮДЖЕТА ЗА СЧЕТ СРЕДСТВ, НЕ ПЕРЕДАВАЕМЫХ В МЕСТНЫЕ БЮДЖЕТЫ </t>
  </si>
  <si>
    <t>2.</t>
  </si>
  <si>
    <t>3.</t>
  </si>
  <si>
    <t>4.</t>
  </si>
  <si>
    <t>Федеральная целевая программа "Социальное развитие села до 2012 года"</t>
  </si>
  <si>
    <t>5.</t>
  </si>
  <si>
    <t xml:space="preserve">Газификация жилых домов дер. Свингино, Рыбинский муниципальный район </t>
  </si>
  <si>
    <t xml:space="preserve">Наружное газоснабжение дер. Гаврилово, Рыбинский муниципальный район </t>
  </si>
  <si>
    <t xml:space="preserve">Строительство газопровода низкого давления дер. Артюкино, Рыбинский муниципальный район </t>
  </si>
  <si>
    <t>Строительство распределительного газопровода дер. Ченцы, Ярославский муниципальный район</t>
  </si>
  <si>
    <t xml:space="preserve">Газификация пос. Красный Волгарь, Ярославский муниципальный район </t>
  </si>
  <si>
    <t>Реконструкция водопровода дер. Хабарово, Даниловский муниципальный район</t>
  </si>
  <si>
    <t>6.</t>
  </si>
  <si>
    <t xml:space="preserve">Федеральная целевая программа "Развитие транспортной системы России (2010-2015 годы)". Подпрограмма "Автомобильные дороги" </t>
  </si>
  <si>
    <t>7.</t>
  </si>
  <si>
    <t>Федеральная целевая программа "Развитие физической культуры и спорта в Российской Федерации на 2006-2015 годы"</t>
  </si>
  <si>
    <t>Газификация деревень Суетино, Богданово, Новенькое, Пономарево, Глуховки, Даниловский муниципальный район</t>
  </si>
  <si>
    <t>Газоснабжение жилых домов деревень Настасьино и Тимино, Любимский муниципальный район</t>
  </si>
  <si>
    <t>Газоснабжение ул.Нагорной в дер.Малые Соли и дер.Жабрево, Некрасовский муниципальный район</t>
  </si>
  <si>
    <t>Газификация жилых домов в с. Спасс, Рыбинский муниципальный район</t>
  </si>
  <si>
    <t>Строительство газопровода низкого давления в пос. Искра Октября, Рыбинский муниципальный район</t>
  </si>
  <si>
    <t>Строительство межпоселкового газопровода высокого давления с устройством шкафного газораспределительного пункта и распределительного газопровода низкого давления с.Золоторучье, Угличский муниципальный район</t>
  </si>
  <si>
    <t>Строительство и реконструкция сетей водоснабжения в сельской местности</t>
  </si>
  <si>
    <t>Строительство распределительных газовых сетей в сельской местности</t>
  </si>
  <si>
    <r>
      <t xml:space="preserve">Строительство разводящих сетей д.Костюшино, </t>
    </r>
    <r>
      <rPr>
        <sz val="12"/>
        <color rgb="FFFF0000"/>
        <rFont val="Times New Roman"/>
        <family val="1"/>
        <charset val="204"/>
      </rPr>
      <t xml:space="preserve">Захарцево, </t>
    </r>
    <r>
      <rPr>
        <sz val="12"/>
        <rFont val="Times New Roman"/>
        <family val="1"/>
        <charset val="204"/>
      </rPr>
      <t>Даниловский муниципальный район</t>
    </r>
  </si>
  <si>
    <t>Газификация дер. Костюшино, дер. Захарцево, Даниловский муниципальный район</t>
  </si>
  <si>
    <t>Газоснабжение жилых домов дер. Настасьино и дер. Тимино, Любимский муниципальный район</t>
  </si>
  <si>
    <t>Газификация пос. Соколиный, дер. Шарна, дер. Починок, Любимский муниципальный район</t>
  </si>
  <si>
    <t>Строительство межпоселкового газопровода высокого давления с устройством шкафного газораспределительного пункта и распределительного газопровода низкого давления с. Золоторучье, Угличский муниципальный район</t>
  </si>
  <si>
    <t xml:space="preserve">Проектирование и строительство распределительного газопровода пос. Каменники, Рыбинский муниципальный район </t>
  </si>
  <si>
    <t>Газификация дер. Кормилицино, дер. Ноготино, дер. Ершово, дер. Комарово. I этап - газификация дер. Ершово, дер. Ноготино, Ярославский муниципальный район</t>
  </si>
  <si>
    <t>Региональная программа модернизации системы здравоохранения Ярославской области в части укрепления материально-технической базы медицинских учреждений на строительство объектов здравоохранения</t>
  </si>
  <si>
    <t>Завершение строительства корпуса стационарных отделений МУЗ «Некрасовская ЦРБ»</t>
  </si>
  <si>
    <t>Строительство разводящих сетей в с. Улейма, Угличский муниципальный район</t>
  </si>
  <si>
    <t>Реконструкция берегоукрепления набережной р. Волги в г. Угличе Ярославской области (3-я очередь). 1-ый этап строительства.  Участок 2. Район Кремля (берегоукрепительные работы) Угличский муниципальный район</t>
  </si>
  <si>
    <t>Расширение газовых сетей. Газификация                    пос. Красный Октябрь с установкой шкафного газораспределительного пункта для перехода с высокого давления на низкое, Борисоглебский муниципальный район</t>
  </si>
  <si>
    <t>Газификация дер. Туфаново, дер. Скоково и дер. Решетники, Даниловский муниципальный район</t>
  </si>
  <si>
    <t>Федеральная целевая программа "Социальное развитие села до 2013 года"</t>
  </si>
  <si>
    <t xml:space="preserve">Строительство и реконструкция школ в сельской местности </t>
  </si>
  <si>
    <t>Федеральная целевая программа "Развитие водохозяйственного комплекса Российской Федерации в 2012-2020 годах"</t>
  </si>
  <si>
    <t xml:space="preserve">ОБЪЕКТЫ, ФИНАНСИРУЕМЫЕ ЗА СЧЕТ СРЕДСТВ, ПЕРЕДАВАЕМЫХ В МЕСТНЫЕ БЮДЖЕТЫ </t>
  </si>
  <si>
    <t>Строительство концертно-зрелищного центра с инженерными коммуникациями, г. Ярославль</t>
  </si>
  <si>
    <t>Федеральная целевая программа "Культура России (2006-2011 годы)"</t>
  </si>
  <si>
    <t>Мероприятия по строительству и реконструкции систем и объектов водоснабжения и водоотведения</t>
  </si>
  <si>
    <t>Рыбинский муниципальный район</t>
  </si>
  <si>
    <t>Ростовский муниципальный район</t>
  </si>
  <si>
    <t>Борисоглебский муниципальный район</t>
  </si>
  <si>
    <t>Гаврилов-Ямский муниципальный район</t>
  </si>
  <si>
    <t>Любимский муниципальный район</t>
  </si>
  <si>
    <t>Некоузский муниципальный район</t>
  </si>
  <si>
    <t>Некрасовский муниципальный район</t>
  </si>
  <si>
    <t>Первомайский муниципальный район</t>
  </si>
  <si>
    <t>Переславский муниципальный район</t>
  </si>
  <si>
    <t>Ярославский муниципальный район</t>
  </si>
  <si>
    <t>Федеральная целевая программа "Чистая вода" на 2011-2017 годы</t>
  </si>
  <si>
    <t>ВСЕГО</t>
  </si>
  <si>
    <t xml:space="preserve">Завершение строительства крытого катка с искусственным льдом, г. Переславль-Залесский, городской округ г. Переславль-Залесский                                                                                                                      </t>
  </si>
  <si>
    <t>Газификация деревень Туфаново, Скоково, Решетники, Даниловский МР</t>
  </si>
  <si>
    <t>Газификация деревень Дубровки, Путятино, Остроносово, Погорелка, Кожевники, Даниловский МР</t>
  </si>
  <si>
    <t>Строительство разводящих сетей в с. Шопша, Гаврилов-Ямский МР</t>
  </si>
  <si>
    <t>Газопровод высокого, среднего и низкого давления в дер. Опальнево и дер. Дядьково, Борисоглебский МР</t>
  </si>
  <si>
    <t>Строительство разводящих сетей в с. Улейма, Угличский МР</t>
  </si>
  <si>
    <t>Строительство школы в с. Дмитриевское, Даниловский МР</t>
  </si>
  <si>
    <t>Строительство автодороги Селифонтово-Прохоровское в Ярославском МР Ярославской области</t>
  </si>
  <si>
    <t>Завершение строительства корпуса стационарных отделений Некрасовской ЦРБ (за счет средств ФФОМС)</t>
  </si>
  <si>
    <t>Реконструкция стадиона, г. Ростов,
ул. Каменный мост, 8 (городское поселение Ростов Ростовского МР)</t>
  </si>
  <si>
    <t>Газоснабжение жилых домов
в дер. Сидоровское, Рыбинского МР</t>
  </si>
  <si>
    <t>Строительство разводящих сетей
в дер. Осиновая Слобода, Некрасовский МР</t>
  </si>
  <si>
    <t>Строительство разводящих сетей
в с. Толгоболь, д. Ракино, д. Курдумово, Ярославский МР</t>
  </si>
  <si>
    <t>Строительство разводящих сетей
в дер. Григорьевское (Заволжское сельское поселение), Ярославский МР</t>
  </si>
  <si>
    <t>Реконструкция очистных сооружений канализации п. Борисоглебский, ул. Боровая, Борисоглебский МР</t>
  </si>
  <si>
    <t>Ремонтно-восстановительные работы и реконструкция очистных сооружений канализации в п. Пречистое, Первомайский МР</t>
  </si>
  <si>
    <t>Наименование  программы и объектов</t>
  </si>
  <si>
    <t xml:space="preserve"> 2013 год, руб.                                                            </t>
  </si>
  <si>
    <t xml:space="preserve"> 2014 год, руб.                                                            </t>
  </si>
  <si>
    <t>2013 год (изменения февраля)</t>
  </si>
  <si>
    <t>уточненный план 2013 года (с учетом поправок февраля)</t>
  </si>
  <si>
    <t>2013 год (изменения апреля)</t>
  </si>
  <si>
    <t>(руб.)</t>
  </si>
  <si>
    <t>Создание комплекса обеспечивающей инфраструктуры туристко-рекреационного кластера "Золотое кольцо"</t>
  </si>
  <si>
    <t>2014 год (уточнение апреля)</t>
  </si>
  <si>
    <t>Федеральная целевая программа "Равитие внутреннего и въездного туризма в Российской Федерации (2011-2018)"</t>
  </si>
  <si>
    <t>2013 год (поправки депутатов)</t>
  </si>
  <si>
    <t xml:space="preserve"> 2015 год, руб.                                                            </t>
  </si>
  <si>
    <t>2015 год (уточнение апреля)</t>
  </si>
  <si>
    <t>2014 год (поправки депутатов)</t>
  </si>
  <si>
    <t>2015 год (поправки депутатов)</t>
  </si>
  <si>
    <t>2013 год                                  (с учетом поправок в мае 2013 года)</t>
  </si>
  <si>
    <t>2014 год                                  (с учетом поправок в мае 2013 года)</t>
  </si>
  <si>
    <t>2015 год                                  (с учетом поправок в мае 2013 года)</t>
  </si>
  <si>
    <t>Строительство распределительных газовых сетей в пос. Новый Спасс, Рыбинский муниципальный район</t>
  </si>
  <si>
    <t>Строительство распределительных газовых сетей в пос. Красная Горка, Рыбинский муниципальный район</t>
  </si>
  <si>
    <t>Газификация дер. Якушево, Рыбинский муниципальный район</t>
  </si>
  <si>
    <t>Строительство распределительных газовых сетей дер. Новый поселок, Рыбинский муниципальный район</t>
  </si>
  <si>
    <t>Строительство разводящих сетей в                            с. Угодичи, Ростовский муниципальный район</t>
  </si>
  <si>
    <t>Угличский муниципальный район</t>
  </si>
  <si>
    <t>Строительство межпоселкового газопровода высокого давления с устройством шкафного газораспределительного пункта и распределительного газопровода низкого давления в с. Золоторучье, Угличский муниципальный район</t>
  </si>
  <si>
    <t>Даниловский муниципальный район</t>
  </si>
  <si>
    <t>Газификация дер. Туфаново, дер. Скоково, дер. Решетники, Даниловский муниципальный район</t>
  </si>
  <si>
    <t>Газификация дер. Дубровки, ст.Путятино, дер. Остроносово, дер. Погорелки, дер. Кожевники, Даниловский муниципальный район</t>
  </si>
  <si>
    <t>Газопровод для газоснабжения жилых домов, расположенных по адресам: Ярославская область, Любимский район, дер. Стряпово, ул. Новоармейская; Ярославская область, Любимский район, дер. Вахромейка, ул. Почтовая, дома 24,26,28</t>
  </si>
  <si>
    <t>Газопровод высокого и низкого давления в с. Андрианово, Переславский МР</t>
  </si>
  <si>
    <t>Строительство разводящих сетей в дер. Григорьевское, Некрасовское сельское поселение, Ярославский муниципальный район</t>
  </si>
  <si>
    <t>Строительство разводящих сетей в                      дер. Григорьевское (Некрасовское сельское поселение), Ярославский муниципальный район</t>
  </si>
  <si>
    <t xml:space="preserve"> </t>
  </si>
  <si>
    <t>Строительство здания блочно-модульной котельной Тутаевского промышленного парка "Мастер"</t>
  </si>
  <si>
    <t>Строительство сооружений биологической очистки хозяйственно-бытовых стоков
в с.Шопша (Шопшинское сельское поселение)</t>
  </si>
  <si>
    <t>Мышкинский муниципальный район</t>
  </si>
  <si>
    <t>Реконструкция очистных сооружений водоснабжения в г. Мышкине</t>
  </si>
  <si>
    <t>Комплекс сооружений подземного водоснабжения п. Некрасовское</t>
  </si>
  <si>
    <t xml:space="preserve">Реконструкция станции водоочистки на базе скважины "Птичник" в с. Новый Некоуз </t>
  </si>
  <si>
    <t>Строительство системы общепоселковой канализации в п. Некрасовское</t>
  </si>
  <si>
    <t>Очистные сооружения канализации с.Купанское</t>
  </si>
  <si>
    <t>Реконструкция водозаборных очистных сооружений со строительством насосной станции, станции очистки водопроводной воды производительностью 1,5 тыс.куб.м в сутки, п.Семибратово (сельское поселение Семибратово)</t>
  </si>
  <si>
    <t>Модернизация комплекса водозабора и очистных сооружений водоснабжения
в дер. Дюдьково Октябрьского сельского поселения (1,2 этапы)</t>
  </si>
  <si>
    <t>Строительство канализационных очистных сооружений в п. Мокеевское</t>
  </si>
  <si>
    <t>Биологические пруды доочистки  на очистных сооружениях г. Любима</t>
  </si>
  <si>
    <t>НЕПРОГРАММНАЯ ЧАСТЬ</t>
  </si>
  <si>
    <t>Модернизация региональных систем дошкольного образования Ярославской области</t>
  </si>
  <si>
    <t>Строительство детского дошкольного учреждения с инженерными коммуникациями,  г. Ярославль, Фрунзенский район, ул. Доронина, у дома  № 10, корпус 2</t>
  </si>
  <si>
    <t>Строительство детского сада в г. Данилове Даниловского МР</t>
  </si>
  <si>
    <t>Строительство детского сада на 120 мест в г. Ростове,МКР № 2 с инженерными сетями, Ростовский МР</t>
  </si>
  <si>
    <t xml:space="preserve">Строительство детского сада, г. Мышкин, ул. Орджоникидзе, д. 21, Мышкинский  МР </t>
  </si>
  <si>
    <t>Строительство детского сада, г. Углич, микрорайон "Мирный-2", Угличский МР</t>
  </si>
  <si>
    <t>Строительство детского сада в  г. Тутаеве на 120 мест, Тутаевский МР</t>
  </si>
  <si>
    <t>Строительство детского сада № 5 в г. Пошехонье, ул. Комсомольская, д. 39</t>
  </si>
  <si>
    <t>Строительство детского сада-ясли на 140 мест, пос. Ивняки, Ярославский МР</t>
  </si>
  <si>
    <t>Строительство детского сада на 120 мест с бассейном и инженерными коммуникациями, г. Рыбинск, ул. Моторостроителей, д.33</t>
  </si>
  <si>
    <t>Строительство детского сада в п. Петровское, Ростовский МР</t>
  </si>
  <si>
    <t>Реконструкция здания под размещений детского сада, расположенного по адресу: г. Рыбинск, ул. Архитектурная, д. 4, второй этап</t>
  </si>
  <si>
    <t>Софинансирование социальных программ субъектов Российской Федерации, связанных с укреплением материально-технической базы учреждений социального обслуживания населения и оказанием адресной социальной помощи неработающим пенсионерам</t>
  </si>
  <si>
    <t xml:space="preserve">Бюджетные инвестиции в объекты капитального строительства государственной собственности субъектов Российской Федерации </t>
  </si>
  <si>
    <t>Реконструкция административно-бытового корпуса и производственного корпуса Тутаевского промышленного парка "Мастер"(2 этап)</t>
  </si>
  <si>
    <r>
      <t>Региональная адресная программа по переселению граждан из аварийного жилищного фонда Ярославской области на 2013-2015 годы</t>
    </r>
    <r>
      <rPr>
        <sz val="12"/>
        <rFont val="Times New Roman"/>
        <family val="1"/>
        <charset val="204"/>
      </rPr>
      <t xml:space="preserve"> (средства ГК - Фонд содействия реформированию ЖКХ, в том числе:</t>
    </r>
  </si>
  <si>
    <t>субсидия на обеспечение мероприятий  по переселению граждан из аварийного жилищного фонда Ярославской области</t>
  </si>
  <si>
    <t xml:space="preserve">субсидия на обеспечение мероприятий  по переселению граждан из аварийного жилищного фонда Ярославской области с учетом необходимости развития малоэтажного жилищного строительства </t>
  </si>
  <si>
    <t xml:space="preserve">Федеральная целевая программа "Социальное развитие села до 2013 года" </t>
  </si>
  <si>
    <t>Строительство спального корпуса Гаврилов-Ямского дома-интерната для престарелых и инвалидов (за счет средств Пенсионного фонда РФ)</t>
  </si>
  <si>
    <t xml:space="preserve">2013 год                                  </t>
  </si>
  <si>
    <t>2013 год (уточнение октября)</t>
  </si>
  <si>
    <t>2013 год                                   (с учетом уточнения  октября)</t>
  </si>
  <si>
    <t xml:space="preserve">2014 год                              </t>
  </si>
  <si>
    <t>2014 год (уточнение октября)</t>
  </si>
  <si>
    <t>2014 год                                   (с учетом уточнения октября)</t>
  </si>
  <si>
    <t xml:space="preserve">2015 год                                   </t>
  </si>
  <si>
    <t>2015 год                                   (с учетом уточнения октября)</t>
  </si>
  <si>
    <t>Изменения, вносимые в перечень строек и объектов, финансируемых за счет средств федерального бюджета,                                                                                                                                                                                                                                                                                                                 внебюджетных государственных фондов и государственных корпораций в 2013-2015 годах</t>
  </si>
  <si>
    <t>2015 год (уточнение октября)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</si>
</sst>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b/>
      <sz val="12"/>
      <color indexed="8"/>
      <name val="Times New Roman Cyr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sz val="10"/>
      <name val="Arial"/>
      <family val="2"/>
      <charset val="204"/>
    </font>
    <font>
      <sz val="12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 Cyr"/>
      <charset val="204"/>
    </font>
    <font>
      <b/>
      <i/>
      <sz val="10"/>
      <name val="Arial Cyr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Arial Cyr"/>
      <charset val="204"/>
    </font>
    <font>
      <i/>
      <sz val="12"/>
      <name val="Times New Roman"/>
      <family val="1"/>
      <charset val="204"/>
    </font>
    <font>
      <i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1" fillId="0" borderId="0"/>
    <xf numFmtId="0" fontId="5" fillId="0" borderId="0"/>
  </cellStyleXfs>
  <cellXfs count="56">
    <xf numFmtId="0" fontId="0" fillId="0" borderId="0" xfId="0"/>
    <xf numFmtId="0" fontId="2" fillId="0" borderId="1" xfId="3" applyFont="1" applyFill="1" applyBorder="1" applyAlignment="1">
      <alignment horizontal="left" vertical="top" wrapText="1"/>
    </xf>
    <xf numFmtId="0" fontId="8" fillId="0" borderId="1" xfId="2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3" fontId="2" fillId="0" borderId="1" xfId="0" applyNumberFormat="1" applyFont="1" applyFill="1" applyBorder="1" applyAlignment="1">
      <alignment horizontal="center" vertical="top" wrapText="1"/>
    </xf>
    <xf numFmtId="0" fontId="2" fillId="0" borderId="1" xfId="2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left" vertical="top" wrapText="1"/>
    </xf>
    <xf numFmtId="3" fontId="8" fillId="0" borderId="1" xfId="0" applyNumberFormat="1" applyFont="1" applyFill="1" applyBorder="1" applyAlignment="1">
      <alignment vertical="top"/>
    </xf>
    <xf numFmtId="3" fontId="8" fillId="0" borderId="1" xfId="2" applyNumberFormat="1" applyFont="1" applyFill="1" applyBorder="1" applyAlignment="1">
      <alignment vertical="top" wrapText="1"/>
    </xf>
    <xf numFmtId="3" fontId="2" fillId="0" borderId="1" xfId="2" applyNumberFormat="1" applyFont="1" applyFill="1" applyBorder="1" applyAlignment="1">
      <alignment vertical="top" wrapText="1"/>
    </xf>
    <xf numFmtId="49" fontId="2" fillId="0" borderId="1" xfId="1" applyNumberFormat="1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3" fontId="2" fillId="0" borderId="1" xfId="0" applyNumberFormat="1" applyFont="1" applyFill="1" applyBorder="1" applyAlignment="1">
      <alignment vertical="top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2" applyNumberFormat="1" applyFont="1" applyFill="1" applyBorder="1" applyAlignment="1">
      <alignment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/>
    </xf>
    <xf numFmtId="0" fontId="8" fillId="0" borderId="2" xfId="0" applyFont="1" applyFill="1" applyBorder="1" applyAlignment="1">
      <alignment horizontal="center" vertical="top"/>
    </xf>
    <xf numFmtId="0" fontId="9" fillId="0" borderId="2" xfId="0" applyFont="1" applyFill="1" applyBorder="1" applyAlignment="1">
      <alignment horizontal="center" vertical="top"/>
    </xf>
    <xf numFmtId="3" fontId="8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 wrapText="1"/>
    </xf>
    <xf numFmtId="0" fontId="16" fillId="0" borderId="2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vertical="top"/>
    </xf>
    <xf numFmtId="0" fontId="0" fillId="0" borderId="0" xfId="0" applyFill="1" applyAlignment="1">
      <alignment vertical="top"/>
    </xf>
    <xf numFmtId="0" fontId="9" fillId="0" borderId="1" xfId="0" applyFont="1" applyFill="1" applyBorder="1" applyAlignment="1">
      <alignment horizontal="left" vertical="top" wrapText="1"/>
    </xf>
    <xf numFmtId="3" fontId="9" fillId="0" borderId="1" xfId="0" applyNumberFormat="1" applyFont="1" applyFill="1" applyBorder="1" applyAlignment="1">
      <alignment vertical="top"/>
    </xf>
    <xf numFmtId="0" fontId="15" fillId="0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3" fontId="8" fillId="0" borderId="0" xfId="0" applyNumberFormat="1" applyFont="1" applyFill="1" applyBorder="1" applyAlignment="1">
      <alignment vertical="top"/>
    </xf>
    <xf numFmtId="0" fontId="19" fillId="0" borderId="0" xfId="0" applyFont="1" applyFill="1" applyAlignment="1">
      <alignment vertical="top"/>
    </xf>
    <xf numFmtId="3" fontId="2" fillId="0" borderId="3" xfId="0" applyNumberFormat="1" applyFont="1" applyFill="1" applyBorder="1" applyAlignment="1">
      <alignment vertical="top"/>
    </xf>
    <xf numFmtId="0" fontId="8" fillId="0" borderId="5" xfId="0" applyFont="1" applyFill="1" applyBorder="1" applyAlignment="1">
      <alignment vertical="top" wrapText="1"/>
    </xf>
    <xf numFmtId="3" fontId="20" fillId="0" borderId="1" xfId="0" applyNumberFormat="1" applyFont="1" applyFill="1" applyBorder="1" applyAlignment="1">
      <alignment vertical="top"/>
    </xf>
    <xf numFmtId="0" fontId="14" fillId="0" borderId="0" xfId="0" applyFont="1" applyFill="1" applyAlignment="1">
      <alignment vertical="top"/>
    </xf>
    <xf numFmtId="0" fontId="8" fillId="0" borderId="0" xfId="0" applyFont="1" applyFill="1" applyBorder="1" applyAlignment="1">
      <alignment horizontal="center" vertical="top"/>
    </xf>
    <xf numFmtId="3" fontId="20" fillId="0" borderId="1" xfId="2" applyNumberFormat="1" applyFont="1" applyFill="1" applyBorder="1" applyAlignment="1">
      <alignment vertical="top" wrapText="1"/>
    </xf>
    <xf numFmtId="3" fontId="9" fillId="0" borderId="1" xfId="2" applyNumberFormat="1" applyFont="1" applyFill="1" applyBorder="1" applyAlignment="1">
      <alignment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vertical="top"/>
    </xf>
    <xf numFmtId="0" fontId="8" fillId="0" borderId="0" xfId="0" applyFont="1" applyFill="1" applyAlignment="1">
      <alignment vertical="top"/>
    </xf>
    <xf numFmtId="0" fontId="20" fillId="0" borderId="0" xfId="0" applyFont="1" applyFill="1" applyAlignment="1">
      <alignment vertical="top"/>
    </xf>
    <xf numFmtId="0" fontId="21" fillId="0" borderId="0" xfId="0" applyFont="1" applyFill="1" applyAlignment="1">
      <alignment vertical="top"/>
    </xf>
    <xf numFmtId="0" fontId="13" fillId="0" borderId="0" xfId="0" applyFont="1" applyFill="1" applyAlignment="1">
      <alignment horizontal="center" vertical="top" wrapText="1"/>
    </xf>
    <xf numFmtId="0" fontId="13" fillId="0" borderId="0" xfId="0" applyFont="1" applyFill="1" applyAlignment="1">
      <alignment horizontal="center" vertical="top" wrapText="1"/>
    </xf>
    <xf numFmtId="0" fontId="18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1" xfId="2" applyFont="1" applyFill="1" applyBorder="1" applyAlignment="1">
      <alignment vertical="top" wrapText="1"/>
    </xf>
    <xf numFmtId="0" fontId="8" fillId="0" borderId="4" xfId="0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vertical="top" wrapText="1"/>
    </xf>
  </cellXfs>
  <cellStyles count="4">
    <cellStyle name="Обычный" xfId="0" builtinId="0"/>
    <cellStyle name="Обычный_АИП 2009-2012  24-08-2008" xfId="1"/>
    <cellStyle name="Обычный_АИП2009-2011 30.9" xfId="2"/>
    <cellStyle name="Обычный_Проект АИП 2009-2012 (Софинанс)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2"/>
  <sheetViews>
    <sheetView tabSelected="1" view="pageBreakPreview" topLeftCell="B1" zoomScale="73" zoomScaleNormal="100" zoomScaleSheetLayoutView="73" workbookViewId="0">
      <pane xSplit="5" ySplit="3" topLeftCell="G4" activePane="bottomRight" state="frozen"/>
      <selection activeCell="B1" sqref="B1"/>
      <selection pane="topRight" activeCell="G1" sqref="G1"/>
      <selection pane="bottomLeft" activeCell="B4" sqref="B4"/>
      <selection pane="bottomRight" activeCell="I19" sqref="I19"/>
    </sheetView>
  </sheetViews>
  <sheetFormatPr defaultColWidth="9.140625" defaultRowHeight="15.75" x14ac:dyDescent="0.2"/>
  <cols>
    <col min="1" max="1" width="4.7109375" style="33" hidden="1" customWidth="1"/>
    <col min="2" max="2" width="46.42578125" style="33" customWidth="1"/>
    <col min="3" max="3" width="17.7109375" style="33" hidden="1" customWidth="1"/>
    <col min="4" max="4" width="13.140625" style="33" hidden="1" customWidth="1"/>
    <col min="5" max="5" width="14.28515625" style="33" hidden="1" customWidth="1"/>
    <col min="6" max="6" width="15.5703125" style="33" hidden="1" customWidth="1"/>
    <col min="7" max="7" width="14.85546875" style="33" hidden="1" customWidth="1"/>
    <col min="8" max="8" width="13.7109375" style="33" hidden="1" customWidth="1"/>
    <col min="9" max="9" width="15.7109375" style="33" customWidth="1"/>
    <col min="10" max="10" width="13.7109375" style="33" customWidth="1"/>
    <col min="11" max="11" width="15.7109375" style="33" customWidth="1"/>
    <col min="12" max="12" width="13.5703125" style="33" hidden="1" customWidth="1"/>
    <col min="13" max="13" width="15.28515625" style="33" hidden="1" customWidth="1"/>
    <col min="14" max="14" width="14.140625" style="33" hidden="1" customWidth="1"/>
    <col min="15" max="15" width="15.28515625" style="33" hidden="1" customWidth="1"/>
    <col min="16" max="16" width="14.7109375" style="33" customWidth="1"/>
    <col min="17" max="17" width="15.28515625" style="33" customWidth="1"/>
    <col min="18" max="18" width="14.7109375" style="33" customWidth="1"/>
    <col min="19" max="20" width="15.28515625" style="33" hidden="1" customWidth="1"/>
    <col min="21" max="21" width="14.42578125" style="33" hidden="1" customWidth="1"/>
    <col min="22" max="22" width="15.28515625" style="33" hidden="1" customWidth="1"/>
    <col min="23" max="23" width="14.42578125" style="33" customWidth="1"/>
    <col min="24" max="24" width="15.28515625" style="33" customWidth="1"/>
    <col min="25" max="25" width="14.42578125" style="33" customWidth="1"/>
    <col min="26" max="16384" width="9.140625" style="29"/>
  </cols>
  <sheetData>
    <row r="1" spans="1:25" ht="37.5" customHeight="1" x14ac:dyDescent="0.2">
      <c r="B1" s="50" t="s">
        <v>147</v>
      </c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</row>
    <row r="2" spans="1:25" ht="18" customHeight="1" x14ac:dyDescent="0.2">
      <c r="B2" s="49"/>
      <c r="C2" s="49"/>
      <c r="D2" s="49"/>
      <c r="E2" s="49"/>
      <c r="F2" s="49"/>
      <c r="G2" s="23"/>
      <c r="H2" s="49"/>
      <c r="I2" s="23"/>
      <c r="J2" s="49"/>
      <c r="K2" s="23"/>
      <c r="L2" s="49"/>
      <c r="M2" s="49"/>
      <c r="N2" s="49"/>
      <c r="O2" s="49"/>
      <c r="P2" s="49"/>
      <c r="Q2" s="49"/>
      <c r="R2" s="49"/>
      <c r="S2" s="49"/>
      <c r="T2" s="49"/>
      <c r="U2" s="23"/>
      <c r="V2" s="49"/>
      <c r="W2" s="23"/>
      <c r="X2" s="49"/>
      <c r="Y2" s="23" t="s">
        <v>79</v>
      </c>
    </row>
    <row r="3" spans="1:25" s="28" customFormat="1" ht="68.45" customHeight="1" x14ac:dyDescent="0.2">
      <c r="A3" s="26" t="s">
        <v>0</v>
      </c>
      <c r="B3" s="27" t="s">
        <v>73</v>
      </c>
      <c r="C3" s="7" t="s">
        <v>74</v>
      </c>
      <c r="D3" s="7" t="s">
        <v>76</v>
      </c>
      <c r="E3" s="7" t="s">
        <v>77</v>
      </c>
      <c r="F3" s="7" t="s">
        <v>78</v>
      </c>
      <c r="G3" s="7" t="s">
        <v>88</v>
      </c>
      <c r="H3" s="7" t="s">
        <v>83</v>
      </c>
      <c r="I3" s="22" t="s">
        <v>139</v>
      </c>
      <c r="J3" s="22" t="s">
        <v>140</v>
      </c>
      <c r="K3" s="22" t="s">
        <v>141</v>
      </c>
      <c r="L3" s="22" t="s">
        <v>75</v>
      </c>
      <c r="M3" s="22" t="s">
        <v>81</v>
      </c>
      <c r="N3" s="22" t="s">
        <v>89</v>
      </c>
      <c r="O3" s="22" t="s">
        <v>86</v>
      </c>
      <c r="P3" s="22" t="s">
        <v>142</v>
      </c>
      <c r="Q3" s="22" t="s">
        <v>143</v>
      </c>
      <c r="R3" s="22" t="s">
        <v>144</v>
      </c>
      <c r="S3" s="22" t="s">
        <v>84</v>
      </c>
      <c r="T3" s="22" t="s">
        <v>85</v>
      </c>
      <c r="U3" s="22" t="s">
        <v>90</v>
      </c>
      <c r="V3" s="22" t="s">
        <v>87</v>
      </c>
      <c r="W3" s="22" t="s">
        <v>145</v>
      </c>
      <c r="X3" s="22" t="s">
        <v>148</v>
      </c>
      <c r="Y3" s="22" t="s">
        <v>146</v>
      </c>
    </row>
    <row r="4" spans="1:25" s="28" customFormat="1" ht="81" customHeight="1" x14ac:dyDescent="0.2">
      <c r="A4" s="43"/>
      <c r="B4" s="44" t="s">
        <v>1</v>
      </c>
      <c r="C4" s="10">
        <f>C5+C7+C10</f>
        <v>0</v>
      </c>
      <c r="D4" s="10">
        <f t="shared" ref="D4:G4" si="0">D5+D7+D10</f>
        <v>97042322</v>
      </c>
      <c r="E4" s="10">
        <f t="shared" si="0"/>
        <v>97042322</v>
      </c>
      <c r="F4" s="10">
        <f t="shared" si="0"/>
        <v>-25240421</v>
      </c>
      <c r="G4" s="10">
        <f t="shared" si="0"/>
        <v>71801901</v>
      </c>
      <c r="H4" s="10">
        <f t="shared" ref="H4" si="1">H5+H7+H10</f>
        <v>0</v>
      </c>
      <c r="I4" s="10">
        <f>I9</f>
        <v>71801901</v>
      </c>
      <c r="J4" s="10">
        <f t="shared" ref="J4:Y4" si="2">J9</f>
        <v>134557500</v>
      </c>
      <c r="K4" s="10">
        <f t="shared" si="2"/>
        <v>206359401</v>
      </c>
      <c r="L4" s="10">
        <f t="shared" si="2"/>
        <v>0</v>
      </c>
      <c r="M4" s="10">
        <f t="shared" si="2"/>
        <v>0</v>
      </c>
      <c r="N4" s="10">
        <f t="shared" si="2"/>
        <v>0</v>
      </c>
      <c r="O4" s="10">
        <f t="shared" si="2"/>
        <v>0</v>
      </c>
      <c r="P4" s="10">
        <f t="shared" si="2"/>
        <v>0</v>
      </c>
      <c r="Q4" s="10">
        <f t="shared" si="2"/>
        <v>0</v>
      </c>
      <c r="R4" s="10">
        <f t="shared" si="2"/>
        <v>0</v>
      </c>
      <c r="S4" s="10">
        <f t="shared" si="2"/>
        <v>0</v>
      </c>
      <c r="T4" s="10">
        <f t="shared" si="2"/>
        <v>0</v>
      </c>
      <c r="U4" s="10">
        <f t="shared" si="2"/>
        <v>0</v>
      </c>
      <c r="V4" s="10">
        <f t="shared" si="2"/>
        <v>0</v>
      </c>
      <c r="W4" s="10">
        <f t="shared" si="2"/>
        <v>0</v>
      </c>
      <c r="X4" s="10">
        <f t="shared" si="2"/>
        <v>0</v>
      </c>
      <c r="Y4" s="10">
        <f t="shared" si="2"/>
        <v>0</v>
      </c>
    </row>
    <row r="5" spans="1:25" s="28" customFormat="1" ht="63" hidden="1" customHeight="1" x14ac:dyDescent="0.2">
      <c r="A5" s="18" t="s">
        <v>2</v>
      </c>
      <c r="B5" s="9" t="s">
        <v>14</v>
      </c>
      <c r="C5" s="10">
        <f t="shared" ref="C5:Y6" si="3">C6</f>
        <v>0</v>
      </c>
      <c r="D5" s="10">
        <f t="shared" si="3"/>
        <v>0</v>
      </c>
      <c r="E5" s="10">
        <f t="shared" si="3"/>
        <v>0</v>
      </c>
      <c r="F5" s="10">
        <f t="shared" si="3"/>
        <v>0</v>
      </c>
      <c r="G5" s="10">
        <f t="shared" si="3"/>
        <v>0</v>
      </c>
      <c r="H5" s="10">
        <f t="shared" si="3"/>
        <v>0</v>
      </c>
      <c r="I5" s="10">
        <f t="shared" si="3"/>
        <v>0</v>
      </c>
      <c r="J5" s="10">
        <f t="shared" si="3"/>
        <v>0</v>
      </c>
      <c r="K5" s="10">
        <f t="shared" si="3"/>
        <v>0</v>
      </c>
      <c r="L5" s="10">
        <f t="shared" si="3"/>
        <v>0</v>
      </c>
      <c r="M5" s="10"/>
      <c r="N5" s="10"/>
      <c r="O5" s="10"/>
      <c r="P5" s="10"/>
      <c r="Q5" s="10"/>
      <c r="R5" s="10"/>
      <c r="S5" s="7"/>
      <c r="T5" s="7"/>
      <c r="U5" s="10">
        <f t="shared" ref="U5:W5" si="4">U6+U8+U11</f>
        <v>0</v>
      </c>
      <c r="V5" s="7"/>
      <c r="W5" s="10">
        <f t="shared" si="4"/>
        <v>0</v>
      </c>
      <c r="X5" s="7"/>
      <c r="Y5" s="10">
        <f t="shared" ref="Y5" si="5">Y6+Y8+Y11</f>
        <v>0</v>
      </c>
    </row>
    <row r="6" spans="1:25" s="28" customFormat="1" ht="48" hidden="1" customHeight="1" x14ac:dyDescent="0.2">
      <c r="A6" s="18"/>
      <c r="B6" s="13" t="s">
        <v>64</v>
      </c>
      <c r="C6" s="12"/>
      <c r="D6" s="12"/>
      <c r="E6" s="12">
        <f>C6+D6</f>
        <v>0</v>
      </c>
      <c r="F6" s="12"/>
      <c r="G6" s="12">
        <f>E6+F6</f>
        <v>0</v>
      </c>
      <c r="H6" s="12"/>
      <c r="I6" s="12">
        <f>G6+H6</f>
        <v>0</v>
      </c>
      <c r="J6" s="12"/>
      <c r="K6" s="12">
        <f>I6+J6</f>
        <v>0</v>
      </c>
      <c r="L6" s="15"/>
      <c r="M6" s="15"/>
      <c r="N6" s="10"/>
      <c r="O6" s="15"/>
      <c r="P6" s="10"/>
      <c r="Q6" s="15"/>
      <c r="R6" s="10"/>
      <c r="S6" s="10"/>
      <c r="T6" s="10"/>
      <c r="U6" s="10">
        <f t="shared" si="3"/>
        <v>0</v>
      </c>
      <c r="V6" s="10"/>
      <c r="W6" s="10">
        <f t="shared" si="3"/>
        <v>0</v>
      </c>
      <c r="X6" s="10"/>
      <c r="Y6" s="10">
        <f t="shared" si="3"/>
        <v>0</v>
      </c>
    </row>
    <row r="7" spans="1:25" s="28" customFormat="1" ht="33.75" hidden="1" customHeight="1" x14ac:dyDescent="0.2">
      <c r="A7" s="19"/>
      <c r="B7" s="9" t="s">
        <v>43</v>
      </c>
      <c r="C7" s="10">
        <f>C8</f>
        <v>0</v>
      </c>
      <c r="D7" s="10">
        <f t="shared" ref="D7:L7" si="6">D8</f>
        <v>0</v>
      </c>
      <c r="E7" s="10">
        <f t="shared" si="6"/>
        <v>0</v>
      </c>
      <c r="F7" s="10">
        <f t="shared" si="6"/>
        <v>0</v>
      </c>
      <c r="G7" s="10">
        <f t="shared" si="6"/>
        <v>0</v>
      </c>
      <c r="H7" s="10">
        <f t="shared" si="6"/>
        <v>0</v>
      </c>
      <c r="I7" s="10">
        <f t="shared" si="6"/>
        <v>0</v>
      </c>
      <c r="J7" s="10">
        <f t="shared" si="6"/>
        <v>0</v>
      </c>
      <c r="K7" s="10">
        <f t="shared" si="6"/>
        <v>0</v>
      </c>
      <c r="L7" s="10">
        <f t="shared" si="6"/>
        <v>0</v>
      </c>
      <c r="M7" s="10"/>
      <c r="N7" s="15"/>
      <c r="O7" s="10"/>
      <c r="P7" s="15"/>
      <c r="Q7" s="10"/>
      <c r="R7" s="15"/>
      <c r="S7" s="10"/>
      <c r="T7" s="10"/>
      <c r="U7" s="12"/>
      <c r="V7" s="10"/>
      <c r="W7" s="12"/>
      <c r="X7" s="10"/>
      <c r="Y7" s="12"/>
    </row>
    <row r="8" spans="1:25" s="28" customFormat="1" ht="35.25" hidden="1" customHeight="1" x14ac:dyDescent="0.2">
      <c r="A8" s="19"/>
      <c r="B8" s="6" t="s">
        <v>42</v>
      </c>
      <c r="C8" s="12"/>
      <c r="D8" s="12"/>
      <c r="E8" s="12"/>
      <c r="F8" s="12"/>
      <c r="G8" s="12"/>
      <c r="H8" s="12"/>
      <c r="I8" s="12"/>
      <c r="J8" s="12"/>
      <c r="K8" s="12"/>
      <c r="L8" s="15"/>
      <c r="M8" s="15"/>
      <c r="N8" s="10"/>
      <c r="O8" s="15"/>
      <c r="P8" s="10"/>
      <c r="Q8" s="15"/>
      <c r="R8" s="10"/>
      <c r="S8" s="15"/>
      <c r="T8" s="15"/>
      <c r="U8" s="10">
        <f>U10</f>
        <v>0</v>
      </c>
      <c r="V8" s="15"/>
      <c r="W8" s="10">
        <f>W10</f>
        <v>0</v>
      </c>
      <c r="X8" s="15"/>
      <c r="Y8" s="10">
        <f>Y10</f>
        <v>0</v>
      </c>
    </row>
    <row r="9" spans="1:25" s="28" customFormat="1" ht="25.15" customHeight="1" x14ac:dyDescent="0.2">
      <c r="A9" s="19"/>
      <c r="B9" s="44" t="s">
        <v>118</v>
      </c>
      <c r="C9" s="12"/>
      <c r="D9" s="12"/>
      <c r="E9" s="12"/>
      <c r="F9" s="12"/>
      <c r="G9" s="12"/>
      <c r="H9" s="12"/>
      <c r="I9" s="11">
        <f t="shared" ref="I9:Y9" si="7">I10+I12+I15</f>
        <v>71801901</v>
      </c>
      <c r="J9" s="11">
        <f t="shared" si="7"/>
        <v>134557500</v>
      </c>
      <c r="K9" s="11">
        <f t="shared" si="7"/>
        <v>206359401</v>
      </c>
      <c r="L9" s="11">
        <f t="shared" si="7"/>
        <v>0</v>
      </c>
      <c r="M9" s="11">
        <f t="shared" si="7"/>
        <v>0</v>
      </c>
      <c r="N9" s="11">
        <f t="shared" si="7"/>
        <v>0</v>
      </c>
      <c r="O9" s="11">
        <f t="shared" si="7"/>
        <v>0</v>
      </c>
      <c r="P9" s="11">
        <f t="shared" si="7"/>
        <v>0</v>
      </c>
      <c r="Q9" s="11">
        <f t="shared" si="7"/>
        <v>0</v>
      </c>
      <c r="R9" s="11">
        <f t="shared" si="7"/>
        <v>0</v>
      </c>
      <c r="S9" s="11">
        <f t="shared" si="7"/>
        <v>0</v>
      </c>
      <c r="T9" s="11">
        <f t="shared" si="7"/>
        <v>0</v>
      </c>
      <c r="U9" s="11">
        <f t="shared" si="7"/>
        <v>0</v>
      </c>
      <c r="V9" s="11">
        <f t="shared" si="7"/>
        <v>0</v>
      </c>
      <c r="W9" s="11">
        <f t="shared" si="7"/>
        <v>0</v>
      </c>
      <c r="X9" s="11">
        <f t="shared" si="7"/>
        <v>0</v>
      </c>
      <c r="Y9" s="11">
        <f t="shared" si="7"/>
        <v>0</v>
      </c>
    </row>
    <row r="10" spans="1:25" s="28" customFormat="1" ht="82.9" hidden="1" customHeight="1" x14ac:dyDescent="0.2">
      <c r="A10" s="19"/>
      <c r="B10" s="2" t="s">
        <v>32</v>
      </c>
      <c r="C10" s="11">
        <f>C11</f>
        <v>0</v>
      </c>
      <c r="D10" s="11">
        <f t="shared" ref="D10:Y10" si="8">D11</f>
        <v>97042322</v>
      </c>
      <c r="E10" s="11">
        <f t="shared" si="8"/>
        <v>97042322</v>
      </c>
      <c r="F10" s="11">
        <f t="shared" si="8"/>
        <v>-25240421</v>
      </c>
      <c r="G10" s="11">
        <f t="shared" si="8"/>
        <v>71801901</v>
      </c>
      <c r="H10" s="11">
        <f t="shared" si="8"/>
        <v>0</v>
      </c>
      <c r="I10" s="11">
        <f t="shared" si="8"/>
        <v>71801901</v>
      </c>
      <c r="J10" s="11">
        <f t="shared" si="8"/>
        <v>0</v>
      </c>
      <c r="K10" s="11">
        <f t="shared" si="8"/>
        <v>71801901</v>
      </c>
      <c r="L10" s="11">
        <f t="shared" si="8"/>
        <v>0</v>
      </c>
      <c r="M10" s="11">
        <f t="shared" si="8"/>
        <v>0</v>
      </c>
      <c r="N10" s="11">
        <f t="shared" si="8"/>
        <v>0</v>
      </c>
      <c r="O10" s="11">
        <f t="shared" si="8"/>
        <v>0</v>
      </c>
      <c r="P10" s="11">
        <f t="shared" si="8"/>
        <v>0</v>
      </c>
      <c r="Q10" s="11">
        <f t="shared" si="8"/>
        <v>0</v>
      </c>
      <c r="R10" s="11">
        <f t="shared" si="8"/>
        <v>0</v>
      </c>
      <c r="S10" s="11">
        <f t="shared" si="8"/>
        <v>0</v>
      </c>
      <c r="T10" s="11">
        <f t="shared" si="8"/>
        <v>0</v>
      </c>
      <c r="U10" s="11">
        <f t="shared" si="8"/>
        <v>0</v>
      </c>
      <c r="V10" s="11">
        <f t="shared" si="8"/>
        <v>0</v>
      </c>
      <c r="W10" s="11">
        <f t="shared" si="8"/>
        <v>0</v>
      </c>
      <c r="X10" s="11">
        <f t="shared" si="8"/>
        <v>0</v>
      </c>
      <c r="Y10" s="11">
        <f t="shared" si="8"/>
        <v>0</v>
      </c>
    </row>
    <row r="11" spans="1:25" s="28" customFormat="1" ht="51.75" hidden="1" customHeight="1" x14ac:dyDescent="0.2">
      <c r="A11" s="19"/>
      <c r="B11" s="6" t="s">
        <v>65</v>
      </c>
      <c r="C11" s="12"/>
      <c r="D11" s="15">
        <v>97042322</v>
      </c>
      <c r="E11" s="12">
        <f>C11+D11</f>
        <v>97042322</v>
      </c>
      <c r="F11" s="12">
        <f>-25240421</f>
        <v>-25240421</v>
      </c>
      <c r="G11" s="12">
        <f>E11+F11</f>
        <v>71801901</v>
      </c>
      <c r="H11" s="12"/>
      <c r="I11" s="12">
        <f>G11+H11</f>
        <v>71801901</v>
      </c>
      <c r="J11" s="12"/>
      <c r="K11" s="12">
        <f>I11+J11</f>
        <v>71801901</v>
      </c>
      <c r="L11" s="15"/>
      <c r="M11" s="15"/>
      <c r="N11" s="12"/>
      <c r="O11" s="15"/>
      <c r="P11" s="12">
        <f>N11+O11</f>
        <v>0</v>
      </c>
      <c r="Q11" s="15"/>
      <c r="R11" s="12">
        <f>P11+Q11</f>
        <v>0</v>
      </c>
      <c r="S11" s="15"/>
      <c r="T11" s="15"/>
      <c r="U11" s="12"/>
      <c r="V11" s="15"/>
      <c r="W11" s="12">
        <f>U11+V11</f>
        <v>0</v>
      </c>
      <c r="X11" s="15"/>
      <c r="Y11" s="12">
        <f>W11+X11</f>
        <v>0</v>
      </c>
    </row>
    <row r="12" spans="1:25" s="35" customFormat="1" ht="65.45" customHeight="1" x14ac:dyDescent="0.2">
      <c r="A12" s="19"/>
      <c r="B12" s="51" t="s">
        <v>132</v>
      </c>
      <c r="C12" s="11"/>
      <c r="D12" s="10"/>
      <c r="E12" s="11"/>
      <c r="F12" s="11"/>
      <c r="G12" s="11"/>
      <c r="H12" s="11"/>
      <c r="I12" s="11">
        <f>I13+I14</f>
        <v>0</v>
      </c>
      <c r="J12" s="11">
        <f>J13+J14</f>
        <v>95744300</v>
      </c>
      <c r="K12" s="11">
        <f>K13+K14</f>
        <v>95744300</v>
      </c>
      <c r="L12" s="11">
        <f t="shared" ref="L12:Y12" si="9">L13+L14</f>
        <v>0</v>
      </c>
      <c r="M12" s="11">
        <f t="shared" si="9"/>
        <v>0</v>
      </c>
      <c r="N12" s="11">
        <f t="shared" si="9"/>
        <v>0</v>
      </c>
      <c r="O12" s="11">
        <f t="shared" si="9"/>
        <v>0</v>
      </c>
      <c r="P12" s="11">
        <f t="shared" si="9"/>
        <v>0</v>
      </c>
      <c r="Q12" s="11">
        <f t="shared" si="9"/>
        <v>0</v>
      </c>
      <c r="R12" s="11">
        <f t="shared" si="9"/>
        <v>0</v>
      </c>
      <c r="S12" s="11">
        <f t="shared" si="9"/>
        <v>0</v>
      </c>
      <c r="T12" s="11">
        <f t="shared" si="9"/>
        <v>0</v>
      </c>
      <c r="U12" s="11">
        <f t="shared" si="9"/>
        <v>0</v>
      </c>
      <c r="V12" s="11">
        <f t="shared" si="9"/>
        <v>0</v>
      </c>
      <c r="W12" s="11">
        <f t="shared" si="9"/>
        <v>0</v>
      </c>
      <c r="X12" s="11">
        <f t="shared" si="9"/>
        <v>0</v>
      </c>
      <c r="Y12" s="11">
        <f t="shared" si="9"/>
        <v>0</v>
      </c>
    </row>
    <row r="13" spans="1:25" s="28" customFormat="1" ht="68.45" customHeight="1" x14ac:dyDescent="0.2">
      <c r="A13" s="19"/>
      <c r="B13" s="52" t="s">
        <v>133</v>
      </c>
      <c r="C13" s="12"/>
      <c r="D13" s="15"/>
      <c r="E13" s="12"/>
      <c r="F13" s="12"/>
      <c r="G13" s="12"/>
      <c r="H13" s="12"/>
      <c r="I13" s="12"/>
      <c r="J13" s="12">
        <v>42017300</v>
      </c>
      <c r="K13" s="12">
        <f t="shared" ref="K13:K16" si="10">I13+J13</f>
        <v>42017300</v>
      </c>
      <c r="L13" s="15"/>
      <c r="M13" s="15"/>
      <c r="N13" s="12"/>
      <c r="O13" s="15"/>
      <c r="P13" s="12"/>
      <c r="Q13" s="15"/>
      <c r="R13" s="12"/>
      <c r="S13" s="15"/>
      <c r="T13" s="15"/>
      <c r="U13" s="12"/>
      <c r="V13" s="15"/>
      <c r="W13" s="12"/>
      <c r="X13" s="15"/>
      <c r="Y13" s="12"/>
    </row>
    <row r="14" spans="1:25" s="28" customFormat="1" ht="51" customHeight="1" x14ac:dyDescent="0.2">
      <c r="A14" s="19"/>
      <c r="B14" s="52" t="s">
        <v>106</v>
      </c>
      <c r="C14" s="12"/>
      <c r="D14" s="15"/>
      <c r="E14" s="12"/>
      <c r="F14" s="12"/>
      <c r="G14" s="12"/>
      <c r="H14" s="12"/>
      <c r="I14" s="12"/>
      <c r="J14" s="12">
        <v>53727000</v>
      </c>
      <c r="K14" s="12">
        <f t="shared" si="10"/>
        <v>53727000</v>
      </c>
      <c r="L14" s="15"/>
      <c r="M14" s="15"/>
      <c r="N14" s="12"/>
      <c r="O14" s="15"/>
      <c r="P14" s="12"/>
      <c r="Q14" s="15"/>
      <c r="R14" s="12"/>
      <c r="S14" s="15"/>
      <c r="T14" s="15"/>
      <c r="U14" s="12"/>
      <c r="V14" s="15"/>
      <c r="W14" s="12"/>
      <c r="X14" s="15"/>
      <c r="Y14" s="12"/>
    </row>
    <row r="15" spans="1:25" s="28" customFormat="1" ht="113.45" customHeight="1" x14ac:dyDescent="0.2">
      <c r="A15" s="19"/>
      <c r="B15" s="2" t="s">
        <v>131</v>
      </c>
      <c r="C15" s="12"/>
      <c r="D15" s="15"/>
      <c r="E15" s="12"/>
      <c r="F15" s="12"/>
      <c r="G15" s="12"/>
      <c r="H15" s="12"/>
      <c r="I15" s="11">
        <f>I16</f>
        <v>0</v>
      </c>
      <c r="J15" s="11">
        <f>J16</f>
        <v>38813200</v>
      </c>
      <c r="K15" s="11">
        <f>K16</f>
        <v>38813200</v>
      </c>
      <c r="L15" s="11">
        <f t="shared" ref="L15:Y15" si="11">L16</f>
        <v>0</v>
      </c>
      <c r="M15" s="11">
        <f t="shared" si="11"/>
        <v>0</v>
      </c>
      <c r="N15" s="11">
        <f t="shared" si="11"/>
        <v>0</v>
      </c>
      <c r="O15" s="11">
        <f t="shared" si="11"/>
        <v>0</v>
      </c>
      <c r="P15" s="11">
        <f t="shared" si="11"/>
        <v>0</v>
      </c>
      <c r="Q15" s="11">
        <f t="shared" si="11"/>
        <v>0</v>
      </c>
      <c r="R15" s="11">
        <f t="shared" si="11"/>
        <v>0</v>
      </c>
      <c r="S15" s="11">
        <f t="shared" si="11"/>
        <v>0</v>
      </c>
      <c r="T15" s="11">
        <f t="shared" si="11"/>
        <v>0</v>
      </c>
      <c r="U15" s="11">
        <f t="shared" si="11"/>
        <v>0</v>
      </c>
      <c r="V15" s="11">
        <f t="shared" si="11"/>
        <v>0</v>
      </c>
      <c r="W15" s="11">
        <f t="shared" si="11"/>
        <v>0</v>
      </c>
      <c r="X15" s="11">
        <f t="shared" si="11"/>
        <v>0</v>
      </c>
      <c r="Y15" s="11">
        <f t="shared" si="11"/>
        <v>0</v>
      </c>
    </row>
    <row r="16" spans="1:25" s="28" customFormat="1" ht="69" customHeight="1" x14ac:dyDescent="0.2">
      <c r="A16" s="19"/>
      <c r="B16" s="52" t="s">
        <v>138</v>
      </c>
      <c r="C16" s="12"/>
      <c r="D16" s="15"/>
      <c r="E16" s="12"/>
      <c r="F16" s="12"/>
      <c r="G16" s="12"/>
      <c r="H16" s="12"/>
      <c r="I16" s="12"/>
      <c r="J16" s="12">
        <v>38813200</v>
      </c>
      <c r="K16" s="12">
        <f t="shared" si="10"/>
        <v>38813200</v>
      </c>
      <c r="L16" s="15"/>
      <c r="M16" s="15"/>
      <c r="N16" s="12"/>
      <c r="O16" s="15"/>
      <c r="P16" s="12"/>
      <c r="Q16" s="15"/>
      <c r="R16" s="12"/>
      <c r="S16" s="15"/>
      <c r="T16" s="15"/>
      <c r="U16" s="12"/>
      <c r="V16" s="15"/>
      <c r="W16" s="12"/>
      <c r="X16" s="15"/>
      <c r="Y16" s="12"/>
    </row>
    <row r="17" spans="1:25" s="28" customFormat="1" ht="56.45" customHeight="1" x14ac:dyDescent="0.2">
      <c r="A17" s="45"/>
      <c r="B17" s="44" t="s">
        <v>41</v>
      </c>
      <c r="C17" s="10">
        <f t="shared" ref="C17:H17" si="12">C18+C65+C90+C92+C115+C118</f>
        <v>0</v>
      </c>
      <c r="D17" s="10">
        <f t="shared" si="12"/>
        <v>0</v>
      </c>
      <c r="E17" s="10">
        <f t="shared" si="12"/>
        <v>0</v>
      </c>
      <c r="F17" s="10">
        <f t="shared" si="12"/>
        <v>494504810</v>
      </c>
      <c r="G17" s="10">
        <f t="shared" si="12"/>
        <v>494504810</v>
      </c>
      <c r="H17" s="10">
        <f t="shared" si="12"/>
        <v>0</v>
      </c>
      <c r="I17" s="10">
        <f>I18+I65+I90+I92+I115+I118</f>
        <v>941800290</v>
      </c>
      <c r="J17" s="10">
        <f t="shared" ref="J17:Y17" si="13">J18+J65+J90+J92+J115+J118</f>
        <v>512164923</v>
      </c>
      <c r="K17" s="10">
        <f t="shared" si="13"/>
        <v>1453965213</v>
      </c>
      <c r="L17" s="10">
        <f t="shared" si="13"/>
        <v>0</v>
      </c>
      <c r="M17" s="10">
        <f t="shared" si="13"/>
        <v>313610011</v>
      </c>
      <c r="N17" s="10">
        <f t="shared" si="13"/>
        <v>313610011</v>
      </c>
      <c r="O17" s="10">
        <f t="shared" si="13"/>
        <v>0</v>
      </c>
      <c r="P17" s="10">
        <f t="shared" si="13"/>
        <v>642860965</v>
      </c>
      <c r="Q17" s="10">
        <f t="shared" si="13"/>
        <v>0</v>
      </c>
      <c r="R17" s="10">
        <f t="shared" si="13"/>
        <v>642860965</v>
      </c>
      <c r="S17" s="10">
        <f t="shared" si="13"/>
        <v>0</v>
      </c>
      <c r="T17" s="10">
        <f t="shared" si="13"/>
        <v>229132296</v>
      </c>
      <c r="U17" s="10">
        <f t="shared" si="13"/>
        <v>229132296</v>
      </c>
      <c r="V17" s="10">
        <f t="shared" si="13"/>
        <v>0</v>
      </c>
      <c r="W17" s="10">
        <f t="shared" si="13"/>
        <v>229132296</v>
      </c>
      <c r="X17" s="10">
        <f t="shared" si="13"/>
        <v>0</v>
      </c>
      <c r="Y17" s="10">
        <f t="shared" si="13"/>
        <v>229132296</v>
      </c>
    </row>
    <row r="18" spans="1:25" s="28" customFormat="1" ht="50.25" customHeight="1" x14ac:dyDescent="0.2">
      <c r="A18" s="20" t="s">
        <v>3</v>
      </c>
      <c r="B18" s="2" t="s">
        <v>16</v>
      </c>
      <c r="C18" s="10">
        <f t="shared" ref="C18:I18" si="14">C19+C20</f>
        <v>0</v>
      </c>
      <c r="D18" s="10">
        <f t="shared" si="14"/>
        <v>0</v>
      </c>
      <c r="E18" s="10">
        <f t="shared" si="14"/>
        <v>0</v>
      </c>
      <c r="F18" s="10">
        <f t="shared" si="14"/>
        <v>0</v>
      </c>
      <c r="G18" s="10">
        <f t="shared" si="14"/>
        <v>0</v>
      </c>
      <c r="H18" s="10">
        <f t="shared" si="14"/>
        <v>0</v>
      </c>
      <c r="I18" s="10">
        <f t="shared" si="14"/>
        <v>0</v>
      </c>
      <c r="J18" s="10">
        <f t="shared" ref="J18:Y18" si="15">J19+J20</f>
        <v>40000000</v>
      </c>
      <c r="K18" s="10">
        <f t="shared" si="15"/>
        <v>40000000</v>
      </c>
      <c r="L18" s="10">
        <f t="shared" si="15"/>
        <v>0</v>
      </c>
      <c r="M18" s="10">
        <f t="shared" si="15"/>
        <v>0</v>
      </c>
      <c r="N18" s="10">
        <f t="shared" si="15"/>
        <v>0</v>
      </c>
      <c r="O18" s="10">
        <f t="shared" si="15"/>
        <v>0</v>
      </c>
      <c r="P18" s="10">
        <f t="shared" si="15"/>
        <v>0</v>
      </c>
      <c r="Q18" s="10">
        <f t="shared" si="15"/>
        <v>0</v>
      </c>
      <c r="R18" s="10">
        <f t="shared" si="15"/>
        <v>0</v>
      </c>
      <c r="S18" s="10">
        <f t="shared" si="15"/>
        <v>0</v>
      </c>
      <c r="T18" s="10">
        <f t="shared" si="15"/>
        <v>0</v>
      </c>
      <c r="U18" s="10">
        <f t="shared" si="15"/>
        <v>0</v>
      </c>
      <c r="V18" s="10">
        <f t="shared" si="15"/>
        <v>0</v>
      </c>
      <c r="W18" s="10">
        <f t="shared" si="15"/>
        <v>0</v>
      </c>
      <c r="X18" s="10">
        <f t="shared" si="15"/>
        <v>0</v>
      </c>
      <c r="Y18" s="10">
        <f t="shared" si="15"/>
        <v>0</v>
      </c>
    </row>
    <row r="19" spans="1:25" s="28" customFormat="1" ht="49.5" customHeight="1" x14ac:dyDescent="0.2">
      <c r="A19" s="20"/>
      <c r="B19" s="53" t="s">
        <v>66</v>
      </c>
      <c r="C19" s="15"/>
      <c r="D19" s="15"/>
      <c r="E19" s="12">
        <f t="shared" ref="E19:E20" si="16">C19+D19</f>
        <v>0</v>
      </c>
      <c r="F19" s="12"/>
      <c r="G19" s="12">
        <f t="shared" ref="G19:G20" si="17">E19+F19</f>
        <v>0</v>
      </c>
      <c r="H19" s="12"/>
      <c r="I19" s="12"/>
      <c r="J19" s="12">
        <v>40000000</v>
      </c>
      <c r="K19" s="12">
        <f t="shared" ref="K19:K20" si="18">I19+J19</f>
        <v>40000000</v>
      </c>
      <c r="L19" s="15"/>
      <c r="M19" s="15"/>
      <c r="N19" s="10"/>
      <c r="O19" s="15"/>
      <c r="P19" s="15"/>
      <c r="Q19" s="15"/>
      <c r="R19" s="15"/>
      <c r="S19" s="15"/>
      <c r="T19" s="15"/>
      <c r="U19" s="15">
        <f>U20</f>
        <v>0</v>
      </c>
      <c r="V19" s="15"/>
      <c r="W19" s="15"/>
      <c r="X19" s="15"/>
      <c r="Y19" s="15"/>
    </row>
    <row r="20" spans="1:25" s="28" customFormat="1" ht="48" hidden="1" customHeight="1" x14ac:dyDescent="0.2">
      <c r="A20" s="20"/>
      <c r="B20" s="17" t="s">
        <v>57</v>
      </c>
      <c r="C20" s="15"/>
      <c r="D20" s="15"/>
      <c r="E20" s="12">
        <f t="shared" si="16"/>
        <v>0</v>
      </c>
      <c r="F20" s="12"/>
      <c r="G20" s="12">
        <f t="shared" si="17"/>
        <v>0</v>
      </c>
      <c r="H20" s="12"/>
      <c r="I20" s="12">
        <f t="shared" ref="I19:I20" si="19">G20+H20</f>
        <v>0</v>
      </c>
      <c r="J20" s="12"/>
      <c r="K20" s="12">
        <f t="shared" si="18"/>
        <v>0</v>
      </c>
      <c r="L20" s="15"/>
      <c r="M20" s="15"/>
      <c r="N20" s="15"/>
      <c r="O20" s="15"/>
      <c r="P20" s="15"/>
      <c r="Q20" s="15"/>
      <c r="R20" s="15"/>
      <c r="S20" s="10"/>
      <c r="T20" s="10"/>
      <c r="U20" s="12"/>
      <c r="V20" s="10"/>
      <c r="W20" s="12"/>
      <c r="X20" s="10"/>
      <c r="Y20" s="12"/>
    </row>
    <row r="21" spans="1:25" s="28" customFormat="1" ht="83.45" hidden="1" customHeight="1" x14ac:dyDescent="0.2">
      <c r="A21" s="20"/>
      <c r="B21" s="2" t="s">
        <v>32</v>
      </c>
      <c r="C21" s="11"/>
      <c r="D21" s="11"/>
      <c r="E21" s="11"/>
      <c r="F21" s="11"/>
      <c r="G21" s="11"/>
      <c r="H21" s="11"/>
      <c r="I21" s="11"/>
      <c r="J21" s="11"/>
      <c r="K21" s="11"/>
      <c r="L21" s="15"/>
      <c r="M21" s="15"/>
      <c r="N21" s="15"/>
      <c r="O21" s="15"/>
      <c r="P21" s="15"/>
      <c r="Q21" s="15"/>
      <c r="R21" s="15"/>
      <c r="S21" s="11"/>
      <c r="T21" s="11"/>
      <c r="U21" s="11"/>
      <c r="V21" s="11"/>
      <c r="W21" s="11"/>
      <c r="X21" s="11"/>
      <c r="Y21" s="11"/>
    </row>
    <row r="22" spans="1:25" s="28" customFormat="1" ht="53.25" hidden="1" customHeight="1" x14ac:dyDescent="0.2">
      <c r="A22" s="20"/>
      <c r="B22" s="5" t="s">
        <v>33</v>
      </c>
      <c r="C22" s="11"/>
      <c r="D22" s="11"/>
      <c r="E22" s="11"/>
      <c r="F22" s="11"/>
      <c r="G22" s="11"/>
      <c r="H22" s="11"/>
      <c r="I22" s="11"/>
      <c r="J22" s="11"/>
      <c r="K22" s="11"/>
      <c r="L22" s="15"/>
      <c r="M22" s="15"/>
      <c r="N22" s="15"/>
      <c r="O22" s="15"/>
      <c r="P22" s="15"/>
      <c r="Q22" s="15"/>
      <c r="R22" s="15"/>
      <c r="S22" s="15"/>
      <c r="T22" s="15"/>
      <c r="U22" s="11">
        <f t="shared" ref="U22:U49" si="20">C21+L21</f>
        <v>0</v>
      </c>
      <c r="V22" s="15"/>
      <c r="W22" s="11">
        <f t="shared" ref="W22:W49" si="21">E21+N21</f>
        <v>0</v>
      </c>
      <c r="X22" s="15"/>
      <c r="Y22" s="11">
        <f t="shared" ref="Y22:Y49" si="22">G21+P21</f>
        <v>0</v>
      </c>
    </row>
    <row r="23" spans="1:25" s="28" customFormat="1" ht="33.75" hidden="1" customHeight="1" x14ac:dyDescent="0.2">
      <c r="A23" s="20" t="s">
        <v>13</v>
      </c>
      <c r="B23" s="14" t="s">
        <v>5</v>
      </c>
      <c r="C23" s="11"/>
      <c r="D23" s="11"/>
      <c r="E23" s="11"/>
      <c r="F23" s="11"/>
      <c r="G23" s="11"/>
      <c r="H23" s="11"/>
      <c r="I23" s="11"/>
      <c r="J23" s="11"/>
      <c r="K23" s="11"/>
      <c r="L23" s="15"/>
      <c r="M23" s="15"/>
      <c r="N23" s="15"/>
      <c r="O23" s="15"/>
      <c r="P23" s="15"/>
      <c r="Q23" s="15"/>
      <c r="R23" s="15"/>
      <c r="S23" s="15"/>
      <c r="T23" s="15"/>
      <c r="U23" s="11">
        <f t="shared" si="20"/>
        <v>0</v>
      </c>
      <c r="V23" s="15"/>
      <c r="W23" s="11">
        <f t="shared" si="21"/>
        <v>0</v>
      </c>
      <c r="X23" s="15"/>
      <c r="Y23" s="11">
        <f t="shared" si="22"/>
        <v>0</v>
      </c>
    </row>
    <row r="24" spans="1:25" s="28" customFormat="1" ht="35.25" hidden="1" customHeight="1" x14ac:dyDescent="0.2">
      <c r="A24" s="20" t="s">
        <v>15</v>
      </c>
      <c r="B24" s="4" t="s">
        <v>24</v>
      </c>
      <c r="C24" s="11"/>
      <c r="D24" s="11"/>
      <c r="E24" s="11"/>
      <c r="F24" s="11"/>
      <c r="G24" s="11"/>
      <c r="H24" s="11"/>
      <c r="I24" s="11"/>
      <c r="J24" s="11"/>
      <c r="K24" s="11"/>
      <c r="L24" s="15"/>
      <c r="M24" s="15"/>
      <c r="N24" s="15"/>
      <c r="O24" s="15"/>
      <c r="P24" s="15"/>
      <c r="Q24" s="15"/>
      <c r="R24" s="15"/>
      <c r="S24" s="15"/>
      <c r="T24" s="15"/>
      <c r="U24" s="11">
        <f t="shared" si="20"/>
        <v>0</v>
      </c>
      <c r="V24" s="15"/>
      <c r="W24" s="11">
        <f t="shared" si="21"/>
        <v>0</v>
      </c>
      <c r="X24" s="15"/>
      <c r="Y24" s="11">
        <f t="shared" si="22"/>
        <v>0</v>
      </c>
    </row>
    <row r="25" spans="1:25" s="28" customFormat="1" ht="38.25" hidden="1" customHeight="1" x14ac:dyDescent="0.2">
      <c r="A25" s="20"/>
      <c r="B25" s="1" t="s">
        <v>17</v>
      </c>
      <c r="C25" s="11"/>
      <c r="D25" s="11"/>
      <c r="E25" s="11"/>
      <c r="F25" s="11"/>
      <c r="G25" s="11"/>
      <c r="H25" s="11"/>
      <c r="I25" s="11"/>
      <c r="J25" s="11"/>
      <c r="K25" s="11"/>
      <c r="L25" s="15"/>
      <c r="M25" s="15"/>
      <c r="N25" s="15"/>
      <c r="O25" s="15"/>
      <c r="P25" s="15"/>
      <c r="Q25" s="15"/>
      <c r="R25" s="15"/>
      <c r="S25" s="15"/>
      <c r="T25" s="15"/>
      <c r="U25" s="11">
        <f t="shared" si="20"/>
        <v>0</v>
      </c>
      <c r="V25" s="15"/>
      <c r="W25" s="11">
        <f t="shared" si="21"/>
        <v>0</v>
      </c>
      <c r="X25" s="15"/>
      <c r="Y25" s="11">
        <f t="shared" si="22"/>
        <v>0</v>
      </c>
    </row>
    <row r="26" spans="1:25" s="28" customFormat="1" ht="36.75" hidden="1" customHeight="1" x14ac:dyDescent="0.2">
      <c r="A26" s="20"/>
      <c r="B26" s="1" t="s">
        <v>25</v>
      </c>
      <c r="C26" s="11"/>
      <c r="D26" s="11"/>
      <c r="E26" s="11"/>
      <c r="F26" s="11"/>
      <c r="G26" s="11"/>
      <c r="H26" s="11"/>
      <c r="I26" s="11"/>
      <c r="J26" s="11"/>
      <c r="K26" s="11"/>
      <c r="L26" s="15"/>
      <c r="M26" s="15"/>
      <c r="N26" s="15"/>
      <c r="O26" s="15"/>
      <c r="P26" s="15"/>
      <c r="Q26" s="15"/>
      <c r="R26" s="15"/>
      <c r="S26" s="15"/>
      <c r="T26" s="15"/>
      <c r="U26" s="11">
        <f t="shared" si="20"/>
        <v>0</v>
      </c>
      <c r="V26" s="15"/>
      <c r="W26" s="11">
        <f t="shared" si="21"/>
        <v>0</v>
      </c>
      <c r="X26" s="15"/>
      <c r="Y26" s="11">
        <f t="shared" si="22"/>
        <v>0</v>
      </c>
    </row>
    <row r="27" spans="1:25" s="28" customFormat="1" ht="35.25" hidden="1" customHeight="1" x14ac:dyDescent="0.2">
      <c r="A27" s="20"/>
      <c r="B27" s="1" t="s">
        <v>18</v>
      </c>
      <c r="C27" s="11"/>
      <c r="D27" s="11"/>
      <c r="E27" s="11"/>
      <c r="F27" s="11"/>
      <c r="G27" s="11"/>
      <c r="H27" s="11"/>
      <c r="I27" s="11"/>
      <c r="J27" s="11"/>
      <c r="K27" s="11"/>
      <c r="L27" s="15"/>
      <c r="M27" s="15"/>
      <c r="N27" s="15"/>
      <c r="O27" s="15"/>
      <c r="P27" s="15"/>
      <c r="Q27" s="15"/>
      <c r="R27" s="15"/>
      <c r="S27" s="15"/>
      <c r="T27" s="15"/>
      <c r="U27" s="11">
        <f t="shared" si="20"/>
        <v>0</v>
      </c>
      <c r="V27" s="15"/>
      <c r="W27" s="11">
        <f t="shared" si="21"/>
        <v>0</v>
      </c>
      <c r="X27" s="15"/>
      <c r="Y27" s="11">
        <f t="shared" si="22"/>
        <v>0</v>
      </c>
    </row>
    <row r="28" spans="1:25" s="28" customFormat="1" ht="33" hidden="1" customHeight="1" x14ac:dyDescent="0.2">
      <c r="A28" s="20"/>
      <c r="B28" s="1" t="s">
        <v>19</v>
      </c>
      <c r="C28" s="11"/>
      <c r="D28" s="11"/>
      <c r="E28" s="11"/>
      <c r="F28" s="11"/>
      <c r="G28" s="11"/>
      <c r="H28" s="11"/>
      <c r="I28" s="11"/>
      <c r="J28" s="11"/>
      <c r="K28" s="11"/>
      <c r="L28" s="15"/>
      <c r="M28" s="15"/>
      <c r="N28" s="15"/>
      <c r="O28" s="15"/>
      <c r="P28" s="15"/>
      <c r="Q28" s="15"/>
      <c r="R28" s="15"/>
      <c r="S28" s="15"/>
      <c r="T28" s="15"/>
      <c r="U28" s="11">
        <f t="shared" si="20"/>
        <v>0</v>
      </c>
      <c r="V28" s="15"/>
      <c r="W28" s="11">
        <f t="shared" si="21"/>
        <v>0</v>
      </c>
      <c r="X28" s="15"/>
      <c r="Y28" s="11">
        <f t="shared" si="22"/>
        <v>0</v>
      </c>
    </row>
    <row r="29" spans="1:25" s="28" customFormat="1" ht="33.75" hidden="1" customHeight="1" x14ac:dyDescent="0.2">
      <c r="A29" s="20"/>
      <c r="B29" s="1" t="s">
        <v>20</v>
      </c>
      <c r="C29" s="11"/>
      <c r="D29" s="11"/>
      <c r="E29" s="11"/>
      <c r="F29" s="11"/>
      <c r="G29" s="11"/>
      <c r="H29" s="11"/>
      <c r="I29" s="11"/>
      <c r="J29" s="11"/>
      <c r="K29" s="11"/>
      <c r="L29" s="15"/>
      <c r="M29" s="15"/>
      <c r="N29" s="15"/>
      <c r="O29" s="15"/>
      <c r="P29" s="15"/>
      <c r="Q29" s="15"/>
      <c r="R29" s="15"/>
      <c r="S29" s="15"/>
      <c r="T29" s="15"/>
      <c r="U29" s="11">
        <f t="shared" si="20"/>
        <v>0</v>
      </c>
      <c r="V29" s="15"/>
      <c r="W29" s="11">
        <f t="shared" si="21"/>
        <v>0</v>
      </c>
      <c r="X29" s="15"/>
      <c r="Y29" s="11">
        <f t="shared" si="22"/>
        <v>0</v>
      </c>
    </row>
    <row r="30" spans="1:25" ht="34.5" hidden="1" customHeight="1" x14ac:dyDescent="0.2">
      <c r="A30" s="20"/>
      <c r="B30" s="1" t="s">
        <v>7</v>
      </c>
      <c r="C30" s="11"/>
      <c r="D30" s="11"/>
      <c r="E30" s="11"/>
      <c r="F30" s="11"/>
      <c r="G30" s="11"/>
      <c r="H30" s="11"/>
      <c r="I30" s="11"/>
      <c r="J30" s="11"/>
      <c r="K30" s="11"/>
      <c r="L30" s="15"/>
      <c r="M30" s="15"/>
      <c r="N30" s="15"/>
      <c r="O30" s="15"/>
      <c r="P30" s="15"/>
      <c r="Q30" s="15"/>
      <c r="R30" s="15"/>
      <c r="S30" s="15"/>
      <c r="T30" s="15"/>
      <c r="U30" s="11">
        <f t="shared" si="20"/>
        <v>0</v>
      </c>
      <c r="V30" s="15"/>
      <c r="W30" s="11">
        <f t="shared" si="21"/>
        <v>0</v>
      </c>
      <c r="X30" s="15"/>
      <c r="Y30" s="11">
        <f t="shared" si="22"/>
        <v>0</v>
      </c>
    </row>
    <row r="31" spans="1:25" ht="35.25" hidden="1" customHeight="1" x14ac:dyDescent="0.2">
      <c r="A31" s="20"/>
      <c r="B31" s="1" t="s">
        <v>8</v>
      </c>
      <c r="C31" s="11"/>
      <c r="D31" s="11"/>
      <c r="E31" s="11"/>
      <c r="F31" s="11"/>
      <c r="G31" s="11"/>
      <c r="H31" s="11"/>
      <c r="I31" s="11"/>
      <c r="J31" s="11"/>
      <c r="K31" s="11"/>
      <c r="L31" s="15"/>
      <c r="M31" s="15"/>
      <c r="N31" s="15"/>
      <c r="O31" s="15"/>
      <c r="P31" s="15"/>
      <c r="Q31" s="15"/>
      <c r="R31" s="15"/>
      <c r="S31" s="15"/>
      <c r="T31" s="15"/>
      <c r="U31" s="11">
        <f t="shared" si="20"/>
        <v>0</v>
      </c>
      <c r="V31" s="15"/>
      <c r="W31" s="11">
        <f t="shared" si="21"/>
        <v>0</v>
      </c>
      <c r="X31" s="15"/>
      <c r="Y31" s="11">
        <f t="shared" si="22"/>
        <v>0</v>
      </c>
    </row>
    <row r="32" spans="1:25" ht="36" hidden="1" customHeight="1" x14ac:dyDescent="0.2">
      <c r="A32" s="20"/>
      <c r="B32" s="1" t="s">
        <v>21</v>
      </c>
      <c r="C32" s="11"/>
      <c r="D32" s="11"/>
      <c r="E32" s="11"/>
      <c r="F32" s="11"/>
      <c r="G32" s="11"/>
      <c r="H32" s="11"/>
      <c r="I32" s="11"/>
      <c r="J32" s="11"/>
      <c r="K32" s="11"/>
      <c r="L32" s="15"/>
      <c r="M32" s="15"/>
      <c r="N32" s="15"/>
      <c r="O32" s="15"/>
      <c r="P32" s="15"/>
      <c r="Q32" s="15"/>
      <c r="R32" s="15"/>
      <c r="S32" s="15"/>
      <c r="T32" s="15"/>
      <c r="U32" s="11">
        <f t="shared" si="20"/>
        <v>0</v>
      </c>
      <c r="V32" s="15"/>
      <c r="W32" s="11">
        <f t="shared" si="21"/>
        <v>0</v>
      </c>
      <c r="X32" s="15"/>
      <c r="Y32" s="11">
        <f t="shared" si="22"/>
        <v>0</v>
      </c>
    </row>
    <row r="33" spans="1:25" ht="37.5" hidden="1" customHeight="1" x14ac:dyDescent="0.2">
      <c r="A33" s="20"/>
      <c r="B33" s="1" t="s">
        <v>9</v>
      </c>
      <c r="C33" s="11"/>
      <c r="D33" s="11"/>
      <c r="E33" s="11"/>
      <c r="F33" s="11"/>
      <c r="G33" s="11"/>
      <c r="H33" s="11"/>
      <c r="I33" s="11"/>
      <c r="J33" s="11"/>
      <c r="K33" s="11"/>
      <c r="L33" s="15"/>
      <c r="M33" s="15"/>
      <c r="N33" s="15"/>
      <c r="O33" s="15"/>
      <c r="P33" s="15"/>
      <c r="Q33" s="15"/>
      <c r="R33" s="15"/>
      <c r="S33" s="15"/>
      <c r="T33" s="15"/>
      <c r="U33" s="11">
        <f t="shared" si="20"/>
        <v>0</v>
      </c>
      <c r="V33" s="15"/>
      <c r="W33" s="11">
        <f t="shared" si="21"/>
        <v>0</v>
      </c>
      <c r="X33" s="15"/>
      <c r="Y33" s="11">
        <f t="shared" si="22"/>
        <v>0</v>
      </c>
    </row>
    <row r="34" spans="1:25" ht="37.5" hidden="1" customHeight="1" x14ac:dyDescent="0.2">
      <c r="A34" s="20"/>
      <c r="B34" s="1" t="s">
        <v>10</v>
      </c>
      <c r="C34" s="11"/>
      <c r="D34" s="11"/>
      <c r="E34" s="11"/>
      <c r="F34" s="11"/>
      <c r="G34" s="11"/>
      <c r="H34" s="11"/>
      <c r="I34" s="11"/>
      <c r="J34" s="11"/>
      <c r="K34" s="11"/>
      <c r="L34" s="15"/>
      <c r="M34" s="15"/>
      <c r="N34" s="15"/>
      <c r="O34" s="15"/>
      <c r="P34" s="15"/>
      <c r="Q34" s="15"/>
      <c r="R34" s="15"/>
      <c r="S34" s="15"/>
      <c r="T34" s="15"/>
      <c r="U34" s="11">
        <f t="shared" si="20"/>
        <v>0</v>
      </c>
      <c r="V34" s="15"/>
      <c r="W34" s="11">
        <f t="shared" si="21"/>
        <v>0</v>
      </c>
      <c r="X34" s="15"/>
      <c r="Y34" s="11">
        <f t="shared" si="22"/>
        <v>0</v>
      </c>
    </row>
    <row r="35" spans="1:25" ht="37.5" hidden="1" customHeight="1" x14ac:dyDescent="0.2">
      <c r="A35" s="20"/>
      <c r="B35" s="1" t="s">
        <v>11</v>
      </c>
      <c r="C35" s="11"/>
      <c r="D35" s="11"/>
      <c r="E35" s="11"/>
      <c r="F35" s="11"/>
      <c r="G35" s="11"/>
      <c r="H35" s="11"/>
      <c r="I35" s="11"/>
      <c r="J35" s="11"/>
      <c r="K35" s="11"/>
      <c r="L35" s="15"/>
      <c r="M35" s="15"/>
      <c r="N35" s="15"/>
      <c r="O35" s="15"/>
      <c r="P35" s="15"/>
      <c r="Q35" s="15"/>
      <c r="R35" s="15"/>
      <c r="S35" s="15"/>
      <c r="T35" s="15"/>
      <c r="U35" s="11">
        <f t="shared" si="20"/>
        <v>0</v>
      </c>
      <c r="V35" s="15"/>
      <c r="W35" s="11">
        <f t="shared" si="21"/>
        <v>0</v>
      </c>
      <c r="X35" s="15"/>
      <c r="Y35" s="11">
        <f t="shared" si="22"/>
        <v>0</v>
      </c>
    </row>
    <row r="36" spans="1:25" ht="36" hidden="1" customHeight="1" x14ac:dyDescent="0.2">
      <c r="A36" s="20"/>
      <c r="B36" s="1" t="s">
        <v>22</v>
      </c>
      <c r="C36" s="11"/>
      <c r="D36" s="11"/>
      <c r="E36" s="11"/>
      <c r="F36" s="11"/>
      <c r="G36" s="11"/>
      <c r="H36" s="11"/>
      <c r="I36" s="11"/>
      <c r="J36" s="11"/>
      <c r="K36" s="11"/>
      <c r="L36" s="15"/>
      <c r="M36" s="15"/>
      <c r="N36" s="15"/>
      <c r="O36" s="15"/>
      <c r="P36" s="15"/>
      <c r="Q36" s="15"/>
      <c r="R36" s="15"/>
      <c r="S36" s="15"/>
      <c r="T36" s="15"/>
      <c r="U36" s="11">
        <f t="shared" si="20"/>
        <v>0</v>
      </c>
      <c r="V36" s="15"/>
      <c r="W36" s="11">
        <f t="shared" si="21"/>
        <v>0</v>
      </c>
      <c r="X36" s="15"/>
      <c r="Y36" s="11">
        <f t="shared" si="22"/>
        <v>0</v>
      </c>
    </row>
    <row r="37" spans="1:25" ht="33.75" hidden="1" customHeight="1" x14ac:dyDescent="0.2">
      <c r="A37" s="20"/>
      <c r="B37" s="4" t="s">
        <v>23</v>
      </c>
      <c r="C37" s="11"/>
      <c r="D37" s="11"/>
      <c r="E37" s="11"/>
      <c r="F37" s="11"/>
      <c r="G37" s="11"/>
      <c r="H37" s="11"/>
      <c r="I37" s="11"/>
      <c r="J37" s="11"/>
      <c r="K37" s="11"/>
      <c r="L37" s="15"/>
      <c r="M37" s="15"/>
      <c r="N37" s="15"/>
      <c r="O37" s="15"/>
      <c r="P37" s="15"/>
      <c r="Q37" s="15"/>
      <c r="R37" s="15"/>
      <c r="S37" s="15"/>
      <c r="T37" s="15"/>
      <c r="U37" s="11">
        <f t="shared" si="20"/>
        <v>0</v>
      </c>
      <c r="V37" s="15"/>
      <c r="W37" s="11">
        <f t="shared" si="21"/>
        <v>0</v>
      </c>
      <c r="X37" s="15"/>
      <c r="Y37" s="11">
        <f t="shared" si="22"/>
        <v>0</v>
      </c>
    </row>
    <row r="38" spans="1:25" ht="36.75" hidden="1" customHeight="1" x14ac:dyDescent="0.2">
      <c r="A38" s="20"/>
      <c r="B38" s="1" t="s">
        <v>12</v>
      </c>
      <c r="C38" s="11"/>
      <c r="D38" s="11"/>
      <c r="E38" s="11"/>
      <c r="F38" s="11"/>
      <c r="G38" s="11"/>
      <c r="H38" s="11"/>
      <c r="I38" s="11"/>
      <c r="J38" s="11"/>
      <c r="K38" s="11"/>
      <c r="L38" s="15"/>
      <c r="M38" s="15"/>
      <c r="N38" s="15"/>
      <c r="O38" s="15"/>
      <c r="P38" s="15"/>
      <c r="Q38" s="15"/>
      <c r="R38" s="15"/>
      <c r="S38" s="15"/>
      <c r="T38" s="15"/>
      <c r="U38" s="11">
        <f t="shared" si="20"/>
        <v>0</v>
      </c>
      <c r="V38" s="15"/>
      <c r="W38" s="11">
        <f t="shared" si="21"/>
        <v>0</v>
      </c>
      <c r="X38" s="15"/>
      <c r="Y38" s="11">
        <f t="shared" si="22"/>
        <v>0</v>
      </c>
    </row>
    <row r="39" spans="1:25" s="28" customFormat="1" ht="31.5" hidden="1" customHeight="1" x14ac:dyDescent="0.2">
      <c r="A39" s="19"/>
      <c r="B39" s="3" t="s">
        <v>5</v>
      </c>
      <c r="C39" s="11"/>
      <c r="D39" s="11"/>
      <c r="E39" s="11"/>
      <c r="F39" s="11"/>
      <c r="G39" s="11"/>
      <c r="H39" s="11"/>
      <c r="I39" s="11"/>
      <c r="J39" s="11"/>
      <c r="K39" s="11"/>
      <c r="L39" s="15"/>
      <c r="M39" s="15"/>
      <c r="N39" s="15"/>
      <c r="O39" s="15"/>
      <c r="P39" s="15"/>
      <c r="Q39" s="15"/>
      <c r="R39" s="15"/>
      <c r="S39" s="15"/>
      <c r="T39" s="15"/>
      <c r="U39" s="11">
        <f t="shared" si="20"/>
        <v>0</v>
      </c>
      <c r="V39" s="15"/>
      <c r="W39" s="11">
        <f t="shared" si="21"/>
        <v>0</v>
      </c>
      <c r="X39" s="15"/>
      <c r="Y39" s="11">
        <f t="shared" si="22"/>
        <v>0</v>
      </c>
    </row>
    <row r="40" spans="1:25" s="28" customFormat="1" ht="32.25" hidden="1" customHeight="1" x14ac:dyDescent="0.2">
      <c r="A40" s="19"/>
      <c r="B40" s="4" t="s">
        <v>24</v>
      </c>
      <c r="C40" s="11"/>
      <c r="D40" s="11"/>
      <c r="E40" s="11"/>
      <c r="F40" s="11"/>
      <c r="G40" s="11"/>
      <c r="H40" s="11"/>
      <c r="I40" s="11"/>
      <c r="J40" s="11"/>
      <c r="K40" s="11"/>
      <c r="L40" s="15"/>
      <c r="M40" s="15"/>
      <c r="N40" s="15"/>
      <c r="O40" s="15"/>
      <c r="P40" s="15"/>
      <c r="Q40" s="15"/>
      <c r="R40" s="15"/>
      <c r="S40" s="15"/>
      <c r="T40" s="15"/>
      <c r="U40" s="11">
        <f t="shared" si="20"/>
        <v>0</v>
      </c>
      <c r="V40" s="15"/>
      <c r="W40" s="11">
        <f t="shared" si="21"/>
        <v>0</v>
      </c>
      <c r="X40" s="15"/>
      <c r="Y40" s="11">
        <f t="shared" si="22"/>
        <v>0</v>
      </c>
    </row>
    <row r="41" spans="1:25" s="28" customFormat="1" ht="78.75" hidden="1" customHeight="1" x14ac:dyDescent="0.2">
      <c r="A41" s="19"/>
      <c r="B41" s="6" t="s">
        <v>36</v>
      </c>
      <c r="C41" s="11"/>
      <c r="D41" s="11"/>
      <c r="E41" s="11"/>
      <c r="F41" s="11"/>
      <c r="G41" s="11"/>
      <c r="H41" s="11"/>
      <c r="I41" s="11"/>
      <c r="J41" s="11"/>
      <c r="K41" s="11"/>
      <c r="L41" s="15"/>
      <c r="M41" s="15"/>
      <c r="N41" s="15"/>
      <c r="O41" s="15"/>
      <c r="P41" s="15"/>
      <c r="Q41" s="15"/>
      <c r="R41" s="15"/>
      <c r="S41" s="15"/>
      <c r="T41" s="15"/>
      <c r="U41" s="11">
        <f t="shared" si="20"/>
        <v>0</v>
      </c>
      <c r="V41" s="15"/>
      <c r="W41" s="11">
        <f t="shared" si="21"/>
        <v>0</v>
      </c>
      <c r="X41" s="15"/>
      <c r="Y41" s="11">
        <f t="shared" si="22"/>
        <v>0</v>
      </c>
    </row>
    <row r="42" spans="1:25" s="28" customFormat="1" ht="34.5" hidden="1" customHeight="1" x14ac:dyDescent="0.2">
      <c r="A42" s="19"/>
      <c r="B42" s="1" t="s">
        <v>26</v>
      </c>
      <c r="C42" s="11"/>
      <c r="D42" s="11"/>
      <c r="E42" s="11"/>
      <c r="F42" s="11"/>
      <c r="G42" s="11"/>
      <c r="H42" s="11"/>
      <c r="I42" s="11"/>
      <c r="J42" s="11"/>
      <c r="K42" s="11"/>
      <c r="L42" s="15"/>
      <c r="M42" s="15"/>
      <c r="N42" s="15"/>
      <c r="O42" s="15"/>
      <c r="P42" s="15"/>
      <c r="Q42" s="15"/>
      <c r="R42" s="15"/>
      <c r="S42" s="15"/>
      <c r="T42" s="15"/>
      <c r="U42" s="11">
        <f t="shared" si="20"/>
        <v>0</v>
      </c>
      <c r="V42" s="15"/>
      <c r="W42" s="11">
        <f t="shared" si="21"/>
        <v>0</v>
      </c>
      <c r="X42" s="15"/>
      <c r="Y42" s="11">
        <f t="shared" si="22"/>
        <v>0</v>
      </c>
    </row>
    <row r="43" spans="1:25" s="28" customFormat="1" ht="47.25" hidden="1" customHeight="1" x14ac:dyDescent="0.2">
      <c r="A43" s="19"/>
      <c r="B43" s="1" t="s">
        <v>37</v>
      </c>
      <c r="C43" s="11"/>
      <c r="D43" s="11"/>
      <c r="E43" s="11"/>
      <c r="F43" s="11"/>
      <c r="G43" s="11"/>
      <c r="H43" s="11"/>
      <c r="I43" s="11"/>
      <c r="J43" s="11"/>
      <c r="K43" s="11"/>
      <c r="L43" s="15"/>
      <c r="M43" s="15"/>
      <c r="N43" s="15"/>
      <c r="O43" s="15"/>
      <c r="P43" s="15"/>
      <c r="Q43" s="15"/>
      <c r="R43" s="15"/>
      <c r="S43" s="15"/>
      <c r="T43" s="15"/>
      <c r="U43" s="11">
        <f t="shared" si="20"/>
        <v>0</v>
      </c>
      <c r="V43" s="15"/>
      <c r="W43" s="11">
        <f t="shared" si="21"/>
        <v>0</v>
      </c>
      <c r="X43" s="15"/>
      <c r="Y43" s="11">
        <f t="shared" si="22"/>
        <v>0</v>
      </c>
    </row>
    <row r="44" spans="1:25" s="28" customFormat="1" ht="48" hidden="1" customHeight="1" x14ac:dyDescent="0.2">
      <c r="A44" s="19"/>
      <c r="B44" s="1" t="s">
        <v>27</v>
      </c>
      <c r="C44" s="11"/>
      <c r="D44" s="11"/>
      <c r="E44" s="11"/>
      <c r="F44" s="11"/>
      <c r="G44" s="11"/>
      <c r="H44" s="11"/>
      <c r="I44" s="11"/>
      <c r="J44" s="11"/>
      <c r="K44" s="11"/>
      <c r="L44" s="15"/>
      <c r="M44" s="15"/>
      <c r="N44" s="15"/>
      <c r="O44" s="15"/>
      <c r="P44" s="15"/>
      <c r="Q44" s="15"/>
      <c r="R44" s="15"/>
      <c r="S44" s="15"/>
      <c r="T44" s="15"/>
      <c r="U44" s="11">
        <f t="shared" si="20"/>
        <v>0</v>
      </c>
      <c r="V44" s="15"/>
      <c r="W44" s="11">
        <f t="shared" si="21"/>
        <v>0</v>
      </c>
      <c r="X44" s="15"/>
      <c r="Y44" s="11">
        <f t="shared" si="22"/>
        <v>0</v>
      </c>
    </row>
    <row r="45" spans="1:25" s="28" customFormat="1" ht="48" hidden="1" customHeight="1" x14ac:dyDescent="0.2">
      <c r="A45" s="19"/>
      <c r="B45" s="1" t="s">
        <v>28</v>
      </c>
      <c r="C45" s="11"/>
      <c r="D45" s="11"/>
      <c r="E45" s="11"/>
      <c r="F45" s="11"/>
      <c r="G45" s="11"/>
      <c r="H45" s="11"/>
      <c r="I45" s="11"/>
      <c r="J45" s="11"/>
      <c r="K45" s="11"/>
      <c r="L45" s="15"/>
      <c r="M45" s="15"/>
      <c r="N45" s="15"/>
      <c r="O45" s="15"/>
      <c r="P45" s="15"/>
      <c r="Q45" s="15"/>
      <c r="R45" s="15"/>
      <c r="S45" s="15"/>
      <c r="T45" s="15"/>
      <c r="U45" s="11">
        <f t="shared" si="20"/>
        <v>0</v>
      </c>
      <c r="V45" s="15"/>
      <c r="W45" s="11">
        <f t="shared" si="21"/>
        <v>0</v>
      </c>
      <c r="X45" s="15"/>
      <c r="Y45" s="11">
        <f t="shared" si="22"/>
        <v>0</v>
      </c>
    </row>
    <row r="46" spans="1:25" s="28" customFormat="1" ht="51" hidden="1" customHeight="1" x14ac:dyDescent="0.2">
      <c r="A46" s="19"/>
      <c r="B46" s="1" t="s">
        <v>30</v>
      </c>
      <c r="C46" s="11"/>
      <c r="D46" s="11"/>
      <c r="E46" s="11"/>
      <c r="F46" s="11"/>
      <c r="G46" s="11"/>
      <c r="H46" s="11"/>
      <c r="I46" s="11"/>
      <c r="J46" s="11"/>
      <c r="K46" s="11"/>
      <c r="L46" s="15"/>
      <c r="M46" s="15"/>
      <c r="N46" s="15"/>
      <c r="O46" s="15"/>
      <c r="P46" s="15"/>
      <c r="Q46" s="15"/>
      <c r="R46" s="15"/>
      <c r="S46" s="15"/>
      <c r="T46" s="15"/>
      <c r="U46" s="11">
        <f t="shared" si="20"/>
        <v>0</v>
      </c>
      <c r="V46" s="15"/>
      <c r="W46" s="11">
        <f t="shared" si="21"/>
        <v>0</v>
      </c>
      <c r="X46" s="15"/>
      <c r="Y46" s="11">
        <f t="shared" si="22"/>
        <v>0</v>
      </c>
    </row>
    <row r="47" spans="1:25" s="28" customFormat="1" ht="95.25" hidden="1" customHeight="1" x14ac:dyDescent="0.2">
      <c r="A47" s="19"/>
      <c r="B47" s="1" t="s">
        <v>29</v>
      </c>
      <c r="C47" s="11"/>
      <c r="D47" s="11"/>
      <c r="E47" s="11"/>
      <c r="F47" s="11"/>
      <c r="G47" s="11"/>
      <c r="H47" s="11"/>
      <c r="I47" s="11"/>
      <c r="J47" s="11"/>
      <c r="K47" s="11"/>
      <c r="L47" s="15"/>
      <c r="M47" s="15"/>
      <c r="N47" s="15"/>
      <c r="O47" s="15"/>
      <c r="P47" s="15"/>
      <c r="Q47" s="15"/>
      <c r="R47" s="15"/>
      <c r="S47" s="15"/>
      <c r="T47" s="15"/>
      <c r="U47" s="11">
        <f t="shared" si="20"/>
        <v>0</v>
      </c>
      <c r="V47" s="15"/>
      <c r="W47" s="11">
        <f t="shared" si="21"/>
        <v>0</v>
      </c>
      <c r="X47" s="15"/>
      <c r="Y47" s="11">
        <f t="shared" si="22"/>
        <v>0</v>
      </c>
    </row>
    <row r="48" spans="1:25" s="28" customFormat="1" ht="34.5" hidden="1" customHeight="1" x14ac:dyDescent="0.2">
      <c r="A48" s="19"/>
      <c r="B48" s="1" t="s">
        <v>34</v>
      </c>
      <c r="C48" s="11"/>
      <c r="D48" s="11"/>
      <c r="E48" s="11"/>
      <c r="F48" s="11"/>
      <c r="G48" s="11"/>
      <c r="H48" s="11"/>
      <c r="I48" s="11"/>
      <c r="J48" s="11"/>
      <c r="K48" s="11"/>
      <c r="L48" s="15"/>
      <c r="M48" s="15"/>
      <c r="N48" s="15"/>
      <c r="O48" s="15"/>
      <c r="P48" s="15"/>
      <c r="Q48" s="15"/>
      <c r="R48" s="15"/>
      <c r="S48" s="15"/>
      <c r="T48" s="15"/>
      <c r="U48" s="11">
        <f t="shared" si="20"/>
        <v>0</v>
      </c>
      <c r="V48" s="15"/>
      <c r="W48" s="11">
        <f t="shared" si="21"/>
        <v>0</v>
      </c>
      <c r="X48" s="15"/>
      <c r="Y48" s="11">
        <f t="shared" si="22"/>
        <v>0</v>
      </c>
    </row>
    <row r="49" spans="1:25" s="28" customFormat="1" ht="65.25" hidden="1" customHeight="1" x14ac:dyDescent="0.2">
      <c r="A49" s="19"/>
      <c r="B49" s="1" t="s">
        <v>31</v>
      </c>
      <c r="C49" s="11"/>
      <c r="D49" s="11"/>
      <c r="E49" s="11"/>
      <c r="F49" s="11"/>
      <c r="G49" s="11"/>
      <c r="H49" s="11"/>
      <c r="I49" s="11"/>
      <c r="J49" s="11"/>
      <c r="K49" s="11"/>
      <c r="L49" s="15"/>
      <c r="M49" s="15"/>
      <c r="N49" s="15"/>
      <c r="O49" s="15"/>
      <c r="P49" s="15"/>
      <c r="Q49" s="15"/>
      <c r="R49" s="15"/>
      <c r="S49" s="15"/>
      <c r="T49" s="15"/>
      <c r="U49" s="11">
        <f t="shared" si="20"/>
        <v>0</v>
      </c>
      <c r="V49" s="15"/>
      <c r="W49" s="11">
        <f t="shared" si="21"/>
        <v>0</v>
      </c>
      <c r="X49" s="15"/>
      <c r="Y49" s="11">
        <f t="shared" si="22"/>
        <v>0</v>
      </c>
    </row>
    <row r="50" spans="1:25" ht="32.450000000000003" hidden="1" customHeight="1" x14ac:dyDescent="0.2">
      <c r="A50" s="20"/>
      <c r="B50" s="9" t="s">
        <v>38</v>
      </c>
      <c r="C50" s="10">
        <f>C51+C53</f>
        <v>0</v>
      </c>
      <c r="D50" s="10">
        <f t="shared" ref="D50:L50" si="23">D51+D53</f>
        <v>0</v>
      </c>
      <c r="E50" s="10">
        <f t="shared" si="23"/>
        <v>0</v>
      </c>
      <c r="F50" s="10">
        <f t="shared" si="23"/>
        <v>0</v>
      </c>
      <c r="G50" s="10">
        <f t="shared" si="23"/>
        <v>0</v>
      </c>
      <c r="H50" s="10">
        <f t="shared" ref="H50:I50" si="24">H51+H53</f>
        <v>0</v>
      </c>
      <c r="I50" s="10">
        <f t="shared" si="24"/>
        <v>0</v>
      </c>
      <c r="J50" s="10">
        <f t="shared" ref="J50:K50" si="25">J51+J53</f>
        <v>0</v>
      </c>
      <c r="K50" s="10">
        <f t="shared" si="25"/>
        <v>0</v>
      </c>
      <c r="L50" s="10">
        <f t="shared" si="23"/>
        <v>0</v>
      </c>
      <c r="M50" s="10"/>
      <c r="N50" s="15"/>
      <c r="O50" s="10"/>
      <c r="P50" s="15"/>
      <c r="Q50" s="10"/>
      <c r="R50" s="15"/>
      <c r="S50" s="15"/>
      <c r="T50" s="15"/>
      <c r="U50" s="11">
        <v>0</v>
      </c>
      <c r="V50" s="15"/>
      <c r="W50" s="11">
        <v>0</v>
      </c>
      <c r="X50" s="15"/>
      <c r="Y50" s="11">
        <v>0</v>
      </c>
    </row>
    <row r="51" spans="1:25" ht="32.25" hidden="1" customHeight="1" x14ac:dyDescent="0.2">
      <c r="A51" s="20"/>
      <c r="B51" s="30" t="s">
        <v>39</v>
      </c>
      <c r="C51" s="31">
        <f t="shared" ref="C51:L51" si="26">C52</f>
        <v>0</v>
      </c>
      <c r="D51" s="31">
        <f t="shared" si="26"/>
        <v>0</v>
      </c>
      <c r="E51" s="31">
        <f t="shared" si="26"/>
        <v>0</v>
      </c>
      <c r="F51" s="31">
        <f t="shared" si="26"/>
        <v>0</v>
      </c>
      <c r="G51" s="31">
        <f t="shared" si="26"/>
        <v>0</v>
      </c>
      <c r="H51" s="31">
        <f t="shared" si="26"/>
        <v>0</v>
      </c>
      <c r="I51" s="31">
        <f t="shared" si="26"/>
        <v>0</v>
      </c>
      <c r="J51" s="31">
        <f t="shared" si="26"/>
        <v>0</v>
      </c>
      <c r="K51" s="31">
        <f t="shared" si="26"/>
        <v>0</v>
      </c>
      <c r="L51" s="31">
        <f t="shared" si="26"/>
        <v>0</v>
      </c>
      <c r="M51" s="31"/>
      <c r="N51" s="10"/>
      <c r="O51" s="31"/>
      <c r="P51" s="10"/>
      <c r="Q51" s="31"/>
      <c r="R51" s="10"/>
      <c r="S51" s="15"/>
      <c r="T51" s="15"/>
      <c r="U51" s="10">
        <f>U52+U54</f>
        <v>0</v>
      </c>
      <c r="V51" s="15"/>
      <c r="W51" s="10">
        <f>W52+W54</f>
        <v>0</v>
      </c>
      <c r="X51" s="15"/>
      <c r="Y51" s="10">
        <f>Y52+Y54</f>
        <v>0</v>
      </c>
    </row>
    <row r="52" spans="1:25" ht="35.25" hidden="1" customHeight="1" x14ac:dyDescent="0.2">
      <c r="A52" s="20"/>
      <c r="B52" s="1" t="s">
        <v>63</v>
      </c>
      <c r="C52" s="12"/>
      <c r="D52" s="12"/>
      <c r="E52" s="12">
        <f t="shared" ref="E52" si="27">C52+D52</f>
        <v>0</v>
      </c>
      <c r="F52" s="12"/>
      <c r="G52" s="12">
        <f t="shared" ref="G52" si="28">E52+F52</f>
        <v>0</v>
      </c>
      <c r="H52" s="12"/>
      <c r="I52" s="12">
        <f t="shared" ref="I52" si="29">G52+H52</f>
        <v>0</v>
      </c>
      <c r="J52" s="12"/>
      <c r="K52" s="12">
        <f t="shared" ref="K52" si="30">I52+J52</f>
        <v>0</v>
      </c>
      <c r="L52" s="15"/>
      <c r="M52" s="15"/>
      <c r="N52" s="31"/>
      <c r="O52" s="15"/>
      <c r="P52" s="31"/>
      <c r="Q52" s="15"/>
      <c r="R52" s="31"/>
      <c r="S52" s="10"/>
      <c r="T52" s="10"/>
      <c r="U52" s="31">
        <f>U53</f>
        <v>0</v>
      </c>
      <c r="V52" s="10"/>
      <c r="W52" s="31">
        <f>W53</f>
        <v>0</v>
      </c>
      <c r="X52" s="10"/>
      <c r="Y52" s="31">
        <f>Y53</f>
        <v>0</v>
      </c>
    </row>
    <row r="53" spans="1:25" ht="33" hidden="1" customHeight="1" x14ac:dyDescent="0.2">
      <c r="A53" s="20"/>
      <c r="B53" s="4" t="s">
        <v>24</v>
      </c>
      <c r="C53" s="31">
        <f>SUM(C54:C62)</f>
        <v>0</v>
      </c>
      <c r="D53" s="31">
        <f t="shared" ref="D53:L53" si="31">SUM(D54:D62)</f>
        <v>0</v>
      </c>
      <c r="E53" s="31">
        <f t="shared" si="31"/>
        <v>0</v>
      </c>
      <c r="F53" s="31">
        <f t="shared" si="31"/>
        <v>0</v>
      </c>
      <c r="G53" s="31">
        <f t="shared" si="31"/>
        <v>0</v>
      </c>
      <c r="H53" s="31">
        <f t="shared" ref="H53:I53" si="32">SUM(H54:H62)</f>
        <v>0</v>
      </c>
      <c r="I53" s="31">
        <f t="shared" si="32"/>
        <v>0</v>
      </c>
      <c r="J53" s="31">
        <f t="shared" ref="J53:K53" si="33">SUM(J54:J62)</f>
        <v>0</v>
      </c>
      <c r="K53" s="31">
        <f t="shared" si="33"/>
        <v>0</v>
      </c>
      <c r="L53" s="31">
        <f t="shared" si="31"/>
        <v>0</v>
      </c>
      <c r="M53" s="31"/>
      <c r="N53" s="15"/>
      <c r="O53" s="31"/>
      <c r="P53" s="15"/>
      <c r="Q53" s="31"/>
      <c r="R53" s="15"/>
      <c r="S53" s="31"/>
      <c r="T53" s="31"/>
      <c r="U53" s="12"/>
      <c r="V53" s="31"/>
      <c r="W53" s="12"/>
      <c r="X53" s="31"/>
      <c r="Y53" s="12"/>
    </row>
    <row r="54" spans="1:25" ht="34.5" hidden="1" customHeight="1" x14ac:dyDescent="0.2">
      <c r="A54" s="20"/>
      <c r="B54" s="1" t="s">
        <v>62</v>
      </c>
      <c r="C54" s="12"/>
      <c r="D54" s="12"/>
      <c r="E54" s="12">
        <f t="shared" ref="E54:E62" si="34">C54+D54</f>
        <v>0</v>
      </c>
      <c r="F54" s="12"/>
      <c r="G54" s="12">
        <f t="shared" ref="G54:G64" si="35">E54+F54</f>
        <v>0</v>
      </c>
      <c r="H54" s="12"/>
      <c r="I54" s="12">
        <f t="shared" ref="I54:I62" si="36">G54+H54</f>
        <v>0</v>
      </c>
      <c r="J54" s="12"/>
      <c r="K54" s="12">
        <f t="shared" ref="K54:K62" si="37">I54+J54</f>
        <v>0</v>
      </c>
      <c r="L54" s="15"/>
      <c r="M54" s="15"/>
      <c r="N54" s="31"/>
      <c r="O54" s="15"/>
      <c r="P54" s="31"/>
      <c r="Q54" s="15"/>
      <c r="R54" s="31"/>
      <c r="S54" s="15"/>
      <c r="T54" s="15"/>
      <c r="U54" s="31">
        <f>SUM(U55:U63)</f>
        <v>0</v>
      </c>
      <c r="V54" s="15"/>
      <c r="W54" s="31">
        <f>SUM(W55:W63)</f>
        <v>0</v>
      </c>
      <c r="X54" s="15"/>
      <c r="Y54" s="31">
        <f>SUM(Y55:Y63)</f>
        <v>0</v>
      </c>
    </row>
    <row r="55" spans="1:25" ht="33.75" hidden="1" customHeight="1" x14ac:dyDescent="0.2">
      <c r="A55" s="20"/>
      <c r="B55" s="5" t="s">
        <v>67</v>
      </c>
      <c r="C55" s="12"/>
      <c r="D55" s="12"/>
      <c r="E55" s="12">
        <f t="shared" si="34"/>
        <v>0</v>
      </c>
      <c r="F55" s="12"/>
      <c r="G55" s="12">
        <f t="shared" si="35"/>
        <v>0</v>
      </c>
      <c r="H55" s="12"/>
      <c r="I55" s="12">
        <f t="shared" si="36"/>
        <v>0</v>
      </c>
      <c r="J55" s="12"/>
      <c r="K55" s="12">
        <f t="shared" si="37"/>
        <v>0</v>
      </c>
      <c r="L55" s="15"/>
      <c r="M55" s="15"/>
      <c r="N55" s="15"/>
      <c r="O55" s="15"/>
      <c r="P55" s="15"/>
      <c r="Q55" s="15"/>
      <c r="R55" s="15"/>
      <c r="S55" s="31"/>
      <c r="T55" s="31"/>
      <c r="U55" s="12"/>
      <c r="V55" s="31"/>
      <c r="W55" s="12"/>
      <c r="X55" s="31"/>
      <c r="Y55" s="12"/>
    </row>
    <row r="56" spans="1:25" ht="48" hidden="1" customHeight="1" x14ac:dyDescent="0.2">
      <c r="A56" s="20"/>
      <c r="B56" s="5" t="s">
        <v>61</v>
      </c>
      <c r="C56" s="12"/>
      <c r="D56" s="12"/>
      <c r="E56" s="12">
        <f t="shared" si="34"/>
        <v>0</v>
      </c>
      <c r="F56" s="12"/>
      <c r="G56" s="12">
        <f t="shared" si="35"/>
        <v>0</v>
      </c>
      <c r="H56" s="12"/>
      <c r="I56" s="12">
        <f t="shared" si="36"/>
        <v>0</v>
      </c>
      <c r="J56" s="12"/>
      <c r="K56" s="12">
        <f t="shared" si="37"/>
        <v>0</v>
      </c>
      <c r="L56" s="15"/>
      <c r="M56" s="15"/>
      <c r="N56" s="15"/>
      <c r="O56" s="15"/>
      <c r="P56" s="15"/>
      <c r="Q56" s="15"/>
      <c r="R56" s="15"/>
      <c r="S56" s="15"/>
      <c r="T56" s="15"/>
      <c r="U56" s="12"/>
      <c r="V56" s="15"/>
      <c r="W56" s="12"/>
      <c r="X56" s="15"/>
      <c r="Y56" s="12"/>
    </row>
    <row r="57" spans="1:25" ht="33.75" hidden="1" customHeight="1" x14ac:dyDescent="0.2">
      <c r="A57" s="20"/>
      <c r="B57" s="5" t="s">
        <v>60</v>
      </c>
      <c r="C57" s="12"/>
      <c r="D57" s="12"/>
      <c r="E57" s="12">
        <f t="shared" si="34"/>
        <v>0</v>
      </c>
      <c r="F57" s="12"/>
      <c r="G57" s="12">
        <f t="shared" si="35"/>
        <v>0</v>
      </c>
      <c r="H57" s="12"/>
      <c r="I57" s="12">
        <f t="shared" si="36"/>
        <v>0</v>
      </c>
      <c r="J57" s="12"/>
      <c r="K57" s="12">
        <f t="shared" si="37"/>
        <v>0</v>
      </c>
      <c r="L57" s="15"/>
      <c r="M57" s="15"/>
      <c r="N57" s="15"/>
      <c r="O57" s="15"/>
      <c r="P57" s="15"/>
      <c r="Q57" s="15"/>
      <c r="R57" s="15"/>
      <c r="S57" s="15"/>
      <c r="T57" s="15"/>
      <c r="U57" s="12"/>
      <c r="V57" s="15"/>
      <c r="W57" s="12"/>
      <c r="X57" s="15"/>
      <c r="Y57" s="12"/>
    </row>
    <row r="58" spans="1:25" ht="48" hidden="1" customHeight="1" x14ac:dyDescent="0.2">
      <c r="A58" s="20"/>
      <c r="B58" s="5" t="s">
        <v>59</v>
      </c>
      <c r="C58" s="12"/>
      <c r="D58" s="12"/>
      <c r="E58" s="12">
        <f t="shared" si="34"/>
        <v>0</v>
      </c>
      <c r="F58" s="12"/>
      <c r="G58" s="12">
        <f t="shared" si="35"/>
        <v>0</v>
      </c>
      <c r="H58" s="12"/>
      <c r="I58" s="12">
        <f t="shared" si="36"/>
        <v>0</v>
      </c>
      <c r="J58" s="12"/>
      <c r="K58" s="12">
        <f t="shared" si="37"/>
        <v>0</v>
      </c>
      <c r="L58" s="15"/>
      <c r="M58" s="15"/>
      <c r="N58" s="15"/>
      <c r="O58" s="15"/>
      <c r="P58" s="15"/>
      <c r="Q58" s="15"/>
      <c r="R58" s="15"/>
      <c r="S58" s="15"/>
      <c r="T58" s="15"/>
      <c r="U58" s="12"/>
      <c r="V58" s="15"/>
      <c r="W58" s="12"/>
      <c r="X58" s="15"/>
      <c r="Y58" s="12"/>
    </row>
    <row r="59" spans="1:25" ht="33.75" hidden="1" customHeight="1" x14ac:dyDescent="0.2">
      <c r="A59" s="20"/>
      <c r="B59" s="5" t="s">
        <v>58</v>
      </c>
      <c r="C59" s="12"/>
      <c r="D59" s="12"/>
      <c r="E59" s="12">
        <f t="shared" si="34"/>
        <v>0</v>
      </c>
      <c r="F59" s="12"/>
      <c r="G59" s="12">
        <f t="shared" si="35"/>
        <v>0</v>
      </c>
      <c r="H59" s="12"/>
      <c r="I59" s="12">
        <f t="shared" si="36"/>
        <v>0</v>
      </c>
      <c r="J59" s="12"/>
      <c r="K59" s="12">
        <f t="shared" si="37"/>
        <v>0</v>
      </c>
      <c r="L59" s="15"/>
      <c r="M59" s="15"/>
      <c r="N59" s="15"/>
      <c r="O59" s="15"/>
      <c r="P59" s="15"/>
      <c r="Q59" s="15"/>
      <c r="R59" s="15"/>
      <c r="S59" s="15"/>
      <c r="T59" s="15"/>
      <c r="U59" s="12"/>
      <c r="V59" s="15"/>
      <c r="W59" s="12"/>
      <c r="X59" s="15"/>
      <c r="Y59" s="12"/>
    </row>
    <row r="60" spans="1:25" ht="35.25" hidden="1" customHeight="1" x14ac:dyDescent="0.2">
      <c r="A60" s="20"/>
      <c r="B60" s="5" t="s">
        <v>68</v>
      </c>
      <c r="C60" s="12"/>
      <c r="D60" s="12"/>
      <c r="E60" s="12">
        <f t="shared" si="34"/>
        <v>0</v>
      </c>
      <c r="F60" s="12"/>
      <c r="G60" s="12">
        <f t="shared" si="35"/>
        <v>0</v>
      </c>
      <c r="H60" s="12"/>
      <c r="I60" s="12">
        <f t="shared" si="36"/>
        <v>0</v>
      </c>
      <c r="J60" s="12"/>
      <c r="K60" s="12">
        <f t="shared" si="37"/>
        <v>0</v>
      </c>
      <c r="L60" s="15"/>
      <c r="M60" s="15"/>
      <c r="N60" s="15"/>
      <c r="O60" s="15"/>
      <c r="P60" s="15"/>
      <c r="Q60" s="15"/>
      <c r="R60" s="15"/>
      <c r="S60" s="15"/>
      <c r="T60" s="15"/>
      <c r="U60" s="12"/>
      <c r="V60" s="15"/>
      <c r="W60" s="12"/>
      <c r="X60" s="15"/>
      <c r="Y60" s="12"/>
    </row>
    <row r="61" spans="1:25" ht="49.5" hidden="1" customHeight="1" x14ac:dyDescent="0.2">
      <c r="A61" s="20"/>
      <c r="B61" s="5" t="s">
        <v>69</v>
      </c>
      <c r="C61" s="12"/>
      <c r="D61" s="12"/>
      <c r="E61" s="12">
        <f t="shared" si="34"/>
        <v>0</v>
      </c>
      <c r="F61" s="12"/>
      <c r="G61" s="12">
        <f t="shared" si="35"/>
        <v>0</v>
      </c>
      <c r="H61" s="12"/>
      <c r="I61" s="12">
        <f t="shared" si="36"/>
        <v>0</v>
      </c>
      <c r="J61" s="12"/>
      <c r="K61" s="12">
        <f t="shared" si="37"/>
        <v>0</v>
      </c>
      <c r="L61" s="15"/>
      <c r="M61" s="15"/>
      <c r="N61" s="15"/>
      <c r="O61" s="15"/>
      <c r="P61" s="15"/>
      <c r="Q61" s="15"/>
      <c r="R61" s="15"/>
      <c r="S61" s="15"/>
      <c r="T61" s="15"/>
      <c r="U61" s="12"/>
      <c r="V61" s="15"/>
      <c r="W61" s="12"/>
      <c r="X61" s="15"/>
      <c r="Y61" s="12"/>
    </row>
    <row r="62" spans="1:25" ht="47.25" hidden="1" customHeight="1" x14ac:dyDescent="0.2">
      <c r="A62" s="20"/>
      <c r="B62" s="5" t="s">
        <v>70</v>
      </c>
      <c r="C62" s="12"/>
      <c r="D62" s="12"/>
      <c r="E62" s="12">
        <f t="shared" si="34"/>
        <v>0</v>
      </c>
      <c r="F62" s="12"/>
      <c r="G62" s="12">
        <f t="shared" si="35"/>
        <v>0</v>
      </c>
      <c r="H62" s="12"/>
      <c r="I62" s="12">
        <f t="shared" si="36"/>
        <v>0</v>
      </c>
      <c r="J62" s="12"/>
      <c r="K62" s="12">
        <f t="shared" si="37"/>
        <v>0</v>
      </c>
      <c r="L62" s="15"/>
      <c r="M62" s="15"/>
      <c r="N62" s="15"/>
      <c r="O62" s="15"/>
      <c r="P62" s="15"/>
      <c r="Q62" s="15"/>
      <c r="R62" s="15"/>
      <c r="S62" s="15"/>
      <c r="T62" s="15"/>
      <c r="U62" s="12"/>
      <c r="V62" s="15"/>
      <c r="W62" s="12"/>
      <c r="X62" s="15"/>
      <c r="Y62" s="12"/>
    </row>
    <row r="63" spans="1:25" ht="56.25" hidden="1" customHeight="1" x14ac:dyDescent="0.2">
      <c r="A63" s="20"/>
      <c r="B63" s="3" t="s">
        <v>40</v>
      </c>
      <c r="C63" s="11">
        <f>C64</f>
        <v>0</v>
      </c>
      <c r="D63" s="11">
        <f t="shared" ref="D63:L63" si="38">D64</f>
        <v>0</v>
      </c>
      <c r="E63" s="11">
        <f t="shared" si="38"/>
        <v>0</v>
      </c>
      <c r="F63" s="11">
        <f t="shared" si="38"/>
        <v>0</v>
      </c>
      <c r="G63" s="11">
        <f t="shared" si="38"/>
        <v>0</v>
      </c>
      <c r="H63" s="11">
        <f t="shared" si="38"/>
        <v>0</v>
      </c>
      <c r="I63" s="11">
        <f t="shared" si="38"/>
        <v>0</v>
      </c>
      <c r="J63" s="11">
        <f t="shared" si="38"/>
        <v>0</v>
      </c>
      <c r="K63" s="11">
        <f t="shared" si="38"/>
        <v>0</v>
      </c>
      <c r="L63" s="11">
        <f t="shared" si="38"/>
        <v>0</v>
      </c>
      <c r="M63" s="11"/>
      <c r="N63" s="15"/>
      <c r="O63" s="11"/>
      <c r="P63" s="15"/>
      <c r="Q63" s="11"/>
      <c r="R63" s="15"/>
      <c r="S63" s="15"/>
      <c r="T63" s="15"/>
      <c r="U63" s="12"/>
      <c r="V63" s="15"/>
      <c r="W63" s="12"/>
      <c r="X63" s="15"/>
      <c r="Y63" s="12"/>
    </row>
    <row r="64" spans="1:25" ht="81.75" hidden="1" customHeight="1" x14ac:dyDescent="0.2">
      <c r="A64" s="20"/>
      <c r="B64" s="8" t="s">
        <v>35</v>
      </c>
      <c r="C64" s="12"/>
      <c r="D64" s="12"/>
      <c r="E64" s="12">
        <f t="shared" ref="E64" si="39">C64+D64</f>
        <v>0</v>
      </c>
      <c r="F64" s="12"/>
      <c r="G64" s="12">
        <f t="shared" si="35"/>
        <v>0</v>
      </c>
      <c r="H64" s="12"/>
      <c r="I64" s="12">
        <f t="shared" ref="I64" si="40">G64+H64</f>
        <v>0</v>
      </c>
      <c r="J64" s="12"/>
      <c r="K64" s="12">
        <f t="shared" ref="K64" si="41">I64+J64</f>
        <v>0</v>
      </c>
      <c r="L64" s="15"/>
      <c r="M64" s="15"/>
      <c r="N64" s="11"/>
      <c r="O64" s="15"/>
      <c r="P64" s="11"/>
      <c r="Q64" s="15"/>
      <c r="R64" s="11"/>
      <c r="S64" s="15"/>
      <c r="T64" s="15"/>
      <c r="U64" s="11">
        <f>U65</f>
        <v>0</v>
      </c>
      <c r="V64" s="15"/>
      <c r="W64" s="11">
        <f>W65</f>
        <v>0</v>
      </c>
      <c r="X64" s="15"/>
      <c r="Y64" s="11">
        <f>Y65</f>
        <v>0</v>
      </c>
    </row>
    <row r="65" spans="1:25" ht="38.450000000000003" customHeight="1" x14ac:dyDescent="0.2">
      <c r="A65" s="20"/>
      <c r="B65" s="9" t="s">
        <v>55</v>
      </c>
      <c r="C65" s="10">
        <f>C66</f>
        <v>0</v>
      </c>
      <c r="D65" s="10">
        <f t="shared" ref="D65:Y65" si="42">D66</f>
        <v>0</v>
      </c>
      <c r="E65" s="10">
        <f t="shared" si="42"/>
        <v>0</v>
      </c>
      <c r="F65" s="10">
        <f t="shared" si="42"/>
        <v>0</v>
      </c>
      <c r="G65" s="10">
        <f t="shared" si="42"/>
        <v>0</v>
      </c>
      <c r="H65" s="10">
        <f t="shared" si="42"/>
        <v>0</v>
      </c>
      <c r="I65" s="10">
        <f t="shared" si="42"/>
        <v>0</v>
      </c>
      <c r="J65" s="10">
        <f t="shared" si="42"/>
        <v>112664923</v>
      </c>
      <c r="K65" s="10">
        <f t="shared" si="42"/>
        <v>112664923</v>
      </c>
      <c r="L65" s="10">
        <f t="shared" si="42"/>
        <v>0</v>
      </c>
      <c r="M65" s="10">
        <f t="shared" si="42"/>
        <v>0</v>
      </c>
      <c r="N65" s="10">
        <f t="shared" si="42"/>
        <v>0</v>
      </c>
      <c r="O65" s="10">
        <f t="shared" si="42"/>
        <v>0</v>
      </c>
      <c r="P65" s="10">
        <f t="shared" si="42"/>
        <v>0</v>
      </c>
      <c r="Q65" s="10">
        <f t="shared" si="42"/>
        <v>0</v>
      </c>
      <c r="R65" s="10">
        <f t="shared" si="42"/>
        <v>0</v>
      </c>
      <c r="S65" s="10">
        <f t="shared" si="42"/>
        <v>0</v>
      </c>
      <c r="T65" s="10">
        <f t="shared" si="42"/>
        <v>0</v>
      </c>
      <c r="U65" s="10">
        <f t="shared" si="42"/>
        <v>0</v>
      </c>
      <c r="V65" s="10">
        <f t="shared" si="42"/>
        <v>0</v>
      </c>
      <c r="W65" s="10">
        <f t="shared" si="42"/>
        <v>0</v>
      </c>
      <c r="X65" s="10">
        <f t="shared" si="42"/>
        <v>0</v>
      </c>
      <c r="Y65" s="10">
        <f t="shared" si="42"/>
        <v>0</v>
      </c>
    </row>
    <row r="66" spans="1:25" s="32" customFormat="1" ht="51" customHeight="1" x14ac:dyDescent="0.2">
      <c r="A66" s="21"/>
      <c r="B66" s="30" t="s">
        <v>44</v>
      </c>
      <c r="C66" s="31">
        <f t="shared" ref="C66:H66" si="43">C67+C69+C71+C73+C75+C79+C81+C84+C86+C88</f>
        <v>0</v>
      </c>
      <c r="D66" s="31">
        <f t="shared" si="43"/>
        <v>0</v>
      </c>
      <c r="E66" s="31">
        <f t="shared" si="43"/>
        <v>0</v>
      </c>
      <c r="F66" s="31">
        <f t="shared" si="43"/>
        <v>0</v>
      </c>
      <c r="G66" s="31">
        <f t="shared" si="43"/>
        <v>0</v>
      </c>
      <c r="H66" s="31">
        <f t="shared" si="43"/>
        <v>0</v>
      </c>
      <c r="I66" s="31">
        <f>I67+I69+I71+I73+I75+I77+I79+I81+I84+I86+I88</f>
        <v>0</v>
      </c>
      <c r="J66" s="31">
        <f>J67+J69+J71+J73+J75+J77+J79+J81+J84+J86+J88</f>
        <v>112664923</v>
      </c>
      <c r="K66" s="31">
        <f t="shared" ref="K66:Y66" si="44">K67+K69+K71+K73+K75+K77+K79+K81+K84+K86+K88</f>
        <v>112664923</v>
      </c>
      <c r="L66" s="31">
        <f t="shared" si="44"/>
        <v>0</v>
      </c>
      <c r="M66" s="31">
        <f t="shared" si="44"/>
        <v>0</v>
      </c>
      <c r="N66" s="31">
        <f t="shared" si="44"/>
        <v>0</v>
      </c>
      <c r="O66" s="31">
        <f t="shared" si="44"/>
        <v>0</v>
      </c>
      <c r="P66" s="31">
        <f t="shared" si="44"/>
        <v>0</v>
      </c>
      <c r="Q66" s="31">
        <f t="shared" si="44"/>
        <v>0</v>
      </c>
      <c r="R66" s="31">
        <f t="shared" si="44"/>
        <v>0</v>
      </c>
      <c r="S66" s="31">
        <f t="shared" si="44"/>
        <v>0</v>
      </c>
      <c r="T66" s="31">
        <f t="shared" si="44"/>
        <v>0</v>
      </c>
      <c r="U66" s="31">
        <f t="shared" si="44"/>
        <v>0</v>
      </c>
      <c r="V66" s="31">
        <f t="shared" si="44"/>
        <v>0</v>
      </c>
      <c r="W66" s="31">
        <f t="shared" si="44"/>
        <v>0</v>
      </c>
      <c r="X66" s="31">
        <f t="shared" si="44"/>
        <v>0</v>
      </c>
      <c r="Y66" s="31">
        <f t="shared" si="44"/>
        <v>0</v>
      </c>
    </row>
    <row r="67" spans="1:25" s="39" customFormat="1" ht="21.75" customHeight="1" x14ac:dyDescent="0.2">
      <c r="A67" s="46"/>
      <c r="B67" s="9" t="s">
        <v>45</v>
      </c>
      <c r="C67" s="10">
        <f>C68</f>
        <v>0</v>
      </c>
      <c r="D67" s="10">
        <f t="shared" ref="D67:L67" si="45">D68</f>
        <v>0</v>
      </c>
      <c r="E67" s="10">
        <f t="shared" si="45"/>
        <v>0</v>
      </c>
      <c r="F67" s="10">
        <f t="shared" si="45"/>
        <v>0</v>
      </c>
      <c r="G67" s="10">
        <f t="shared" si="45"/>
        <v>0</v>
      </c>
      <c r="H67" s="10">
        <f t="shared" si="45"/>
        <v>0</v>
      </c>
      <c r="I67" s="10">
        <f t="shared" si="45"/>
        <v>0</v>
      </c>
      <c r="J67" s="10">
        <f t="shared" si="45"/>
        <v>30079900</v>
      </c>
      <c r="K67" s="10">
        <f t="shared" si="45"/>
        <v>30079900</v>
      </c>
      <c r="L67" s="10">
        <f t="shared" si="45"/>
        <v>0</v>
      </c>
      <c r="M67" s="10"/>
      <c r="N67" s="31"/>
      <c r="O67" s="10"/>
      <c r="P67" s="31"/>
      <c r="Q67" s="10"/>
      <c r="R67" s="31"/>
      <c r="S67" s="10"/>
      <c r="T67" s="10"/>
      <c r="U67" s="31">
        <f>U68+U70+U72+U74+U76+U80+U82+U85+U87+U89</f>
        <v>0</v>
      </c>
      <c r="V67" s="10"/>
      <c r="W67" s="31">
        <f>W68+W70+W72+W74+W76+W80+W82+W85+W87+W89</f>
        <v>0</v>
      </c>
      <c r="X67" s="10"/>
      <c r="Y67" s="31">
        <f>Y68+Y70+Y72+Y74+Y76+Y80+Y82+Y85+Y87+Y89</f>
        <v>0</v>
      </c>
    </row>
    <row r="68" spans="1:25" ht="63" customHeight="1" x14ac:dyDescent="0.2">
      <c r="B68" s="16" t="s">
        <v>115</v>
      </c>
      <c r="C68" s="15"/>
      <c r="D68" s="15"/>
      <c r="E68" s="12">
        <f t="shared" ref="E68" si="46">C68+D68</f>
        <v>0</v>
      </c>
      <c r="F68" s="12"/>
      <c r="G68" s="12">
        <f t="shared" ref="G68" si="47">E68+F68</f>
        <v>0</v>
      </c>
      <c r="H68" s="12"/>
      <c r="I68" s="12"/>
      <c r="J68" s="12">
        <v>30079900</v>
      </c>
      <c r="K68" s="12">
        <f t="shared" ref="K68" si="48">I68+J68</f>
        <v>30079900</v>
      </c>
      <c r="L68" s="15"/>
      <c r="M68" s="15"/>
      <c r="N68" s="10"/>
      <c r="O68" s="15"/>
      <c r="P68" s="10"/>
      <c r="Q68" s="15"/>
      <c r="R68" s="10"/>
      <c r="S68" s="31"/>
      <c r="T68" s="31"/>
      <c r="U68" s="10">
        <f>U69</f>
        <v>0</v>
      </c>
      <c r="V68" s="31"/>
      <c r="W68" s="10">
        <f>W69</f>
        <v>0</v>
      </c>
      <c r="X68" s="31"/>
      <c r="Y68" s="10">
        <f>Y69</f>
        <v>0</v>
      </c>
    </row>
    <row r="69" spans="1:25" s="39" customFormat="1" ht="21.75" customHeight="1" x14ac:dyDescent="0.2">
      <c r="A69" s="46"/>
      <c r="B69" s="14" t="s">
        <v>46</v>
      </c>
      <c r="C69" s="10">
        <f>C70</f>
        <v>0</v>
      </c>
      <c r="D69" s="10">
        <f t="shared" ref="D69:Y70" si="49">D70</f>
        <v>0</v>
      </c>
      <c r="E69" s="10">
        <f t="shared" si="49"/>
        <v>0</v>
      </c>
      <c r="F69" s="10">
        <f t="shared" si="49"/>
        <v>0</v>
      </c>
      <c r="G69" s="10">
        <f t="shared" si="49"/>
        <v>0</v>
      </c>
      <c r="H69" s="10">
        <f t="shared" si="49"/>
        <v>0</v>
      </c>
      <c r="I69" s="10">
        <f t="shared" si="49"/>
        <v>0</v>
      </c>
      <c r="J69" s="10">
        <f t="shared" si="49"/>
        <v>17320444</v>
      </c>
      <c r="K69" s="10">
        <f t="shared" si="49"/>
        <v>17320444</v>
      </c>
      <c r="L69" s="10">
        <f t="shared" si="49"/>
        <v>0</v>
      </c>
      <c r="M69" s="10"/>
      <c r="N69" s="15"/>
      <c r="O69" s="10"/>
      <c r="P69" s="15"/>
      <c r="Q69" s="10"/>
      <c r="R69" s="15"/>
      <c r="S69" s="10"/>
      <c r="T69" s="10"/>
      <c r="U69" s="12"/>
      <c r="V69" s="10"/>
      <c r="W69" s="12"/>
      <c r="X69" s="10"/>
      <c r="Y69" s="12"/>
    </row>
    <row r="70" spans="1:25" ht="98.45" customHeight="1" x14ac:dyDescent="0.2">
      <c r="B70" s="16" t="s">
        <v>114</v>
      </c>
      <c r="C70" s="15"/>
      <c r="D70" s="15"/>
      <c r="E70" s="12">
        <f t="shared" ref="E70" si="50">C70+D70</f>
        <v>0</v>
      </c>
      <c r="F70" s="12"/>
      <c r="G70" s="12">
        <f t="shared" ref="G70" si="51">E70+F70</f>
        <v>0</v>
      </c>
      <c r="H70" s="12"/>
      <c r="I70" s="12"/>
      <c r="J70" s="12">
        <v>17320444</v>
      </c>
      <c r="K70" s="12">
        <f t="shared" ref="K70" si="52">I70+J70</f>
        <v>17320444</v>
      </c>
      <c r="L70" s="15"/>
      <c r="M70" s="15"/>
      <c r="N70" s="10"/>
      <c r="O70" s="15"/>
      <c r="P70" s="10"/>
      <c r="Q70" s="15"/>
      <c r="R70" s="10"/>
      <c r="S70" s="15"/>
      <c r="T70" s="15"/>
      <c r="U70" s="10">
        <f t="shared" si="49"/>
        <v>0</v>
      </c>
      <c r="V70" s="15"/>
      <c r="W70" s="10">
        <f t="shared" si="49"/>
        <v>0</v>
      </c>
      <c r="X70" s="15"/>
      <c r="Y70" s="10">
        <f t="shared" si="49"/>
        <v>0</v>
      </c>
    </row>
    <row r="71" spans="1:25" s="39" customFormat="1" ht="19.5" hidden="1" customHeight="1" x14ac:dyDescent="0.2">
      <c r="A71" s="46"/>
      <c r="B71" s="14" t="s">
        <v>47</v>
      </c>
      <c r="C71" s="10">
        <f t="shared" ref="C71:K71" si="53">C72</f>
        <v>0</v>
      </c>
      <c r="D71" s="10">
        <f t="shared" si="53"/>
        <v>0</v>
      </c>
      <c r="E71" s="10">
        <f t="shared" si="53"/>
        <v>0</v>
      </c>
      <c r="F71" s="10">
        <f t="shared" si="53"/>
        <v>0</v>
      </c>
      <c r="G71" s="10">
        <f t="shared" si="53"/>
        <v>0</v>
      </c>
      <c r="H71" s="10">
        <f t="shared" si="53"/>
        <v>0</v>
      </c>
      <c r="I71" s="10">
        <f t="shared" si="53"/>
        <v>0</v>
      </c>
      <c r="J71" s="10">
        <f t="shared" si="53"/>
        <v>0</v>
      </c>
      <c r="K71" s="10">
        <f t="shared" si="53"/>
        <v>0</v>
      </c>
      <c r="L71" s="10">
        <f>L72</f>
        <v>0</v>
      </c>
      <c r="M71" s="10"/>
      <c r="N71" s="15"/>
      <c r="O71" s="10"/>
      <c r="P71" s="15"/>
      <c r="Q71" s="10"/>
      <c r="R71" s="15"/>
      <c r="S71" s="10"/>
      <c r="T71" s="10"/>
      <c r="U71" s="12"/>
      <c r="V71" s="10"/>
      <c r="W71" s="12"/>
      <c r="X71" s="10"/>
      <c r="Y71" s="12"/>
    </row>
    <row r="72" spans="1:25" ht="50.25" hidden="1" customHeight="1" x14ac:dyDescent="0.2">
      <c r="B72" s="16" t="s">
        <v>71</v>
      </c>
      <c r="C72" s="15"/>
      <c r="D72" s="15"/>
      <c r="E72" s="12">
        <f t="shared" ref="E72" si="54">C72+D72</f>
        <v>0</v>
      </c>
      <c r="F72" s="12"/>
      <c r="G72" s="12">
        <f t="shared" ref="G72" si="55">E72+F72</f>
        <v>0</v>
      </c>
      <c r="H72" s="12"/>
      <c r="I72" s="12">
        <f t="shared" ref="I72" si="56">G72+H72</f>
        <v>0</v>
      </c>
      <c r="J72" s="12"/>
      <c r="K72" s="12">
        <f t="shared" ref="K72" si="57">I72+J72</f>
        <v>0</v>
      </c>
      <c r="L72" s="15"/>
      <c r="M72" s="15"/>
      <c r="N72" s="10"/>
      <c r="O72" s="15"/>
      <c r="P72" s="10"/>
      <c r="Q72" s="15"/>
      <c r="R72" s="10"/>
      <c r="S72" s="15"/>
      <c r="T72" s="15"/>
      <c r="U72" s="10">
        <f>U73</f>
        <v>0</v>
      </c>
      <c r="V72" s="15"/>
      <c r="W72" s="10">
        <f>W73</f>
        <v>0</v>
      </c>
      <c r="X72" s="15"/>
      <c r="Y72" s="10">
        <f>Y73</f>
        <v>0</v>
      </c>
    </row>
    <row r="73" spans="1:25" ht="19.5" customHeight="1" x14ac:dyDescent="0.2">
      <c r="B73" s="14" t="s">
        <v>48</v>
      </c>
      <c r="C73" s="10">
        <f t="shared" ref="C73:K73" si="58">C74</f>
        <v>0</v>
      </c>
      <c r="D73" s="10">
        <f t="shared" si="58"/>
        <v>0</v>
      </c>
      <c r="E73" s="10">
        <f t="shared" si="58"/>
        <v>0</v>
      </c>
      <c r="F73" s="10">
        <f t="shared" si="58"/>
        <v>0</v>
      </c>
      <c r="G73" s="10">
        <f t="shared" si="58"/>
        <v>0</v>
      </c>
      <c r="H73" s="10">
        <f t="shared" si="58"/>
        <v>0</v>
      </c>
      <c r="I73" s="10">
        <f t="shared" si="58"/>
        <v>0</v>
      </c>
      <c r="J73" s="10">
        <f t="shared" si="58"/>
        <v>15171200</v>
      </c>
      <c r="K73" s="10">
        <f t="shared" si="58"/>
        <v>15171200</v>
      </c>
      <c r="L73" s="10">
        <f>L74</f>
        <v>0</v>
      </c>
      <c r="M73" s="10"/>
      <c r="N73" s="15"/>
      <c r="O73" s="10"/>
      <c r="P73" s="15"/>
      <c r="Q73" s="10"/>
      <c r="R73" s="15"/>
      <c r="S73" s="10"/>
      <c r="T73" s="10"/>
      <c r="U73" s="12"/>
      <c r="V73" s="10"/>
      <c r="W73" s="12"/>
      <c r="X73" s="10"/>
      <c r="Y73" s="12"/>
    </row>
    <row r="74" spans="1:25" ht="49.9" customHeight="1" x14ac:dyDescent="0.2">
      <c r="B74" s="16" t="s">
        <v>107</v>
      </c>
      <c r="C74" s="15"/>
      <c r="D74" s="15"/>
      <c r="E74" s="12">
        <f t="shared" ref="E74" si="59">C74+D74</f>
        <v>0</v>
      </c>
      <c r="F74" s="12"/>
      <c r="G74" s="12">
        <f t="shared" ref="G74" si="60">E74+F74</f>
        <v>0</v>
      </c>
      <c r="H74" s="12"/>
      <c r="I74" s="12"/>
      <c r="J74" s="12">
        <v>15171200</v>
      </c>
      <c r="K74" s="12">
        <f t="shared" ref="K74:K76" si="61">I74+J74</f>
        <v>15171200</v>
      </c>
      <c r="L74" s="15"/>
      <c r="M74" s="15"/>
      <c r="N74" s="10"/>
      <c r="O74" s="15"/>
      <c r="P74" s="10"/>
      <c r="Q74" s="15"/>
      <c r="R74" s="10"/>
      <c r="S74" s="15"/>
      <c r="T74" s="15"/>
      <c r="U74" s="10">
        <f>U75</f>
        <v>0</v>
      </c>
      <c r="V74" s="15"/>
      <c r="W74" s="10">
        <f>W75</f>
        <v>0</v>
      </c>
      <c r="X74" s="15"/>
      <c r="Y74" s="10">
        <f>Y75</f>
        <v>0</v>
      </c>
    </row>
    <row r="75" spans="1:25" ht="18.75" customHeight="1" x14ac:dyDescent="0.2">
      <c r="B75" s="14" t="s">
        <v>49</v>
      </c>
      <c r="C75" s="10">
        <f t="shared" ref="C75:K77" si="62">C76</f>
        <v>0</v>
      </c>
      <c r="D75" s="10">
        <f t="shared" si="62"/>
        <v>0</v>
      </c>
      <c r="E75" s="10">
        <f t="shared" si="62"/>
        <v>0</v>
      </c>
      <c r="F75" s="10">
        <f t="shared" si="62"/>
        <v>0</v>
      </c>
      <c r="G75" s="10">
        <f t="shared" si="62"/>
        <v>0</v>
      </c>
      <c r="H75" s="10">
        <f t="shared" si="62"/>
        <v>0</v>
      </c>
      <c r="I75" s="10">
        <f t="shared" si="62"/>
        <v>0</v>
      </c>
      <c r="J75" s="10">
        <f t="shared" si="62"/>
        <v>2396327</v>
      </c>
      <c r="K75" s="10">
        <f t="shared" si="62"/>
        <v>2396327</v>
      </c>
      <c r="L75" s="10">
        <f>L76</f>
        <v>0</v>
      </c>
      <c r="M75" s="10"/>
      <c r="N75" s="15"/>
      <c r="O75" s="10"/>
      <c r="P75" s="15"/>
      <c r="Q75" s="10"/>
      <c r="R75" s="15"/>
      <c r="S75" s="10"/>
      <c r="T75" s="10"/>
      <c r="U75" s="12"/>
      <c r="V75" s="10"/>
      <c r="W75" s="12"/>
      <c r="X75" s="10"/>
      <c r="Y75" s="12"/>
    </row>
    <row r="76" spans="1:25" ht="34.5" customHeight="1" x14ac:dyDescent="0.2">
      <c r="B76" s="16" t="s">
        <v>117</v>
      </c>
      <c r="C76" s="15"/>
      <c r="D76" s="15"/>
      <c r="E76" s="12">
        <f t="shared" ref="E76" si="63">C76+D76</f>
        <v>0</v>
      </c>
      <c r="F76" s="12"/>
      <c r="G76" s="12"/>
      <c r="H76" s="12"/>
      <c r="I76" s="12"/>
      <c r="J76" s="12">
        <v>2396327</v>
      </c>
      <c r="K76" s="12">
        <f t="shared" si="61"/>
        <v>2396327</v>
      </c>
      <c r="L76" s="15"/>
      <c r="M76" s="15"/>
      <c r="N76" s="10"/>
      <c r="O76" s="15"/>
      <c r="P76" s="10"/>
      <c r="Q76" s="15"/>
      <c r="R76" s="10"/>
      <c r="S76" s="15"/>
      <c r="T76" s="15"/>
      <c r="U76" s="10">
        <f>U79</f>
        <v>0</v>
      </c>
      <c r="V76" s="15"/>
      <c r="W76" s="10">
        <f>W79</f>
        <v>0</v>
      </c>
      <c r="X76" s="15"/>
      <c r="Y76" s="10">
        <f>Y79</f>
        <v>0</v>
      </c>
    </row>
    <row r="77" spans="1:25" ht="18.75" customHeight="1" x14ac:dyDescent="0.2">
      <c r="B77" s="14" t="s">
        <v>108</v>
      </c>
      <c r="C77" s="10">
        <f t="shared" si="62"/>
        <v>0</v>
      </c>
      <c r="D77" s="10">
        <f t="shared" si="62"/>
        <v>0</v>
      </c>
      <c r="E77" s="10">
        <f t="shared" si="62"/>
        <v>0</v>
      </c>
      <c r="F77" s="10">
        <f t="shared" si="62"/>
        <v>0</v>
      </c>
      <c r="G77" s="10">
        <f t="shared" si="62"/>
        <v>0</v>
      </c>
      <c r="H77" s="10">
        <f t="shared" si="62"/>
        <v>0</v>
      </c>
      <c r="I77" s="10">
        <f t="shared" si="62"/>
        <v>0</v>
      </c>
      <c r="J77" s="10">
        <f t="shared" si="62"/>
        <v>13460800</v>
      </c>
      <c r="K77" s="10">
        <f t="shared" si="62"/>
        <v>13460800</v>
      </c>
      <c r="L77" s="10">
        <f>L78</f>
        <v>0</v>
      </c>
      <c r="M77" s="10"/>
      <c r="N77" s="15"/>
      <c r="O77" s="10"/>
      <c r="P77" s="15"/>
      <c r="Q77" s="10"/>
      <c r="R77" s="15"/>
      <c r="S77" s="10"/>
      <c r="T77" s="10"/>
      <c r="U77" s="12"/>
      <c r="V77" s="10"/>
      <c r="W77" s="12"/>
      <c r="X77" s="10"/>
      <c r="Y77" s="12"/>
    </row>
    <row r="78" spans="1:25" ht="34.5" customHeight="1" x14ac:dyDescent="0.2">
      <c r="B78" s="16" t="s">
        <v>109</v>
      </c>
      <c r="C78" s="15"/>
      <c r="D78" s="15"/>
      <c r="E78" s="12">
        <f t="shared" ref="E78" si="64">C78+D78</f>
        <v>0</v>
      </c>
      <c r="F78" s="12"/>
      <c r="G78" s="12"/>
      <c r="H78" s="12"/>
      <c r="I78" s="12"/>
      <c r="J78" s="12">
        <v>13460800</v>
      </c>
      <c r="K78" s="12">
        <f t="shared" ref="K78" si="65">I78+J78</f>
        <v>13460800</v>
      </c>
      <c r="L78" s="15"/>
      <c r="M78" s="15"/>
      <c r="N78" s="10"/>
      <c r="O78" s="15"/>
      <c r="P78" s="10"/>
      <c r="Q78" s="15"/>
      <c r="R78" s="10"/>
      <c r="S78" s="15"/>
      <c r="T78" s="15"/>
      <c r="U78" s="10">
        <f>U81</f>
        <v>0</v>
      </c>
      <c r="V78" s="15"/>
      <c r="W78" s="10">
        <f>W81</f>
        <v>0</v>
      </c>
      <c r="X78" s="15"/>
      <c r="Y78" s="10">
        <f>Y81</f>
        <v>0</v>
      </c>
    </row>
    <row r="79" spans="1:25" ht="15.75" hidden="1" customHeight="1" x14ac:dyDescent="0.2">
      <c r="B79" s="14" t="s">
        <v>50</v>
      </c>
      <c r="C79" s="10"/>
      <c r="D79" s="10"/>
      <c r="E79" s="10"/>
      <c r="F79" s="10"/>
      <c r="G79" s="10"/>
      <c r="H79" s="10"/>
      <c r="I79" s="10">
        <f>I80</f>
        <v>0</v>
      </c>
      <c r="J79" s="10">
        <f t="shared" ref="J79:K79" si="66">J80</f>
        <v>0</v>
      </c>
      <c r="K79" s="10">
        <f t="shared" si="66"/>
        <v>0</v>
      </c>
      <c r="L79" s="10">
        <f>L80</f>
        <v>0</v>
      </c>
      <c r="M79" s="10"/>
      <c r="N79" s="15"/>
      <c r="O79" s="10"/>
      <c r="P79" s="15"/>
      <c r="Q79" s="10"/>
      <c r="R79" s="15"/>
      <c r="S79" s="10"/>
      <c r="T79" s="10"/>
      <c r="U79" s="12"/>
      <c r="V79" s="10"/>
      <c r="W79" s="12"/>
      <c r="X79" s="10"/>
      <c r="Y79" s="12"/>
    </row>
    <row r="80" spans="1:25" ht="34.9" hidden="1" customHeight="1" x14ac:dyDescent="0.2">
      <c r="B80" s="16" t="s">
        <v>111</v>
      </c>
      <c r="C80" s="15"/>
      <c r="D80" s="15"/>
      <c r="E80" s="15"/>
      <c r="F80" s="15"/>
      <c r="G80" s="15"/>
      <c r="H80" s="15"/>
      <c r="I80" s="15"/>
      <c r="J80" s="15"/>
      <c r="K80" s="12">
        <f t="shared" ref="K80:K83" si="67">I80+J80</f>
        <v>0</v>
      </c>
      <c r="L80" s="15"/>
      <c r="M80" s="15"/>
      <c r="N80" s="10"/>
      <c r="O80" s="15"/>
      <c r="P80" s="10"/>
      <c r="Q80" s="15"/>
      <c r="R80" s="10"/>
      <c r="S80" s="15"/>
      <c r="T80" s="15"/>
      <c r="U80" s="10">
        <f>U81</f>
        <v>0</v>
      </c>
      <c r="V80" s="15"/>
      <c r="W80" s="10">
        <f>W81</f>
        <v>0</v>
      </c>
      <c r="X80" s="15"/>
      <c r="Y80" s="10">
        <f>Y81</f>
        <v>0</v>
      </c>
    </row>
    <row r="81" spans="1:25" ht="18.75" customHeight="1" x14ac:dyDescent="0.2">
      <c r="B81" s="14" t="s">
        <v>51</v>
      </c>
      <c r="C81" s="10">
        <f t="shared" ref="C81:H81" si="68">C82</f>
        <v>0</v>
      </c>
      <c r="D81" s="10">
        <f t="shared" si="68"/>
        <v>0</v>
      </c>
      <c r="E81" s="10">
        <f t="shared" si="68"/>
        <v>0</v>
      </c>
      <c r="F81" s="10">
        <f t="shared" si="68"/>
        <v>0</v>
      </c>
      <c r="G81" s="10">
        <f t="shared" si="68"/>
        <v>0</v>
      </c>
      <c r="H81" s="10">
        <f t="shared" si="68"/>
        <v>0</v>
      </c>
      <c r="I81" s="10">
        <f>I82+I83</f>
        <v>0</v>
      </c>
      <c r="J81" s="10">
        <f t="shared" ref="J81:Y81" si="69">J82+J83</f>
        <v>16996452</v>
      </c>
      <c r="K81" s="10">
        <f t="shared" si="69"/>
        <v>16996452</v>
      </c>
      <c r="L81" s="10">
        <f t="shared" si="69"/>
        <v>0</v>
      </c>
      <c r="M81" s="10">
        <f t="shared" si="69"/>
        <v>0</v>
      </c>
      <c r="N81" s="10">
        <f t="shared" si="69"/>
        <v>0</v>
      </c>
      <c r="O81" s="10">
        <f t="shared" si="69"/>
        <v>0</v>
      </c>
      <c r="P81" s="10">
        <f t="shared" si="69"/>
        <v>0</v>
      </c>
      <c r="Q81" s="10">
        <f t="shared" si="69"/>
        <v>0</v>
      </c>
      <c r="R81" s="10">
        <f t="shared" si="69"/>
        <v>0</v>
      </c>
      <c r="S81" s="10">
        <f t="shared" si="69"/>
        <v>0</v>
      </c>
      <c r="T81" s="10">
        <f t="shared" si="69"/>
        <v>0</v>
      </c>
      <c r="U81" s="10">
        <f t="shared" si="69"/>
        <v>0</v>
      </c>
      <c r="V81" s="10">
        <f t="shared" si="69"/>
        <v>0</v>
      </c>
      <c r="W81" s="10">
        <f t="shared" si="69"/>
        <v>0</v>
      </c>
      <c r="X81" s="10">
        <f t="shared" si="69"/>
        <v>0</v>
      </c>
      <c r="Y81" s="10">
        <f t="shared" si="69"/>
        <v>0</v>
      </c>
    </row>
    <row r="82" spans="1:25" ht="36" customHeight="1" x14ac:dyDescent="0.2">
      <c r="B82" s="16" t="s">
        <v>110</v>
      </c>
      <c r="C82" s="15"/>
      <c r="D82" s="15"/>
      <c r="E82" s="12">
        <f t="shared" ref="E82" si="70">C82+D82</f>
        <v>0</v>
      </c>
      <c r="F82" s="12"/>
      <c r="G82" s="12">
        <f t="shared" ref="G82" si="71">E82+F82</f>
        <v>0</v>
      </c>
      <c r="H82" s="12"/>
      <c r="I82" s="12"/>
      <c r="J82" s="12">
        <v>1286052</v>
      </c>
      <c r="K82" s="12">
        <f t="shared" si="67"/>
        <v>1286052</v>
      </c>
      <c r="L82" s="15"/>
      <c r="M82" s="15"/>
      <c r="N82" s="10"/>
      <c r="O82" s="15"/>
      <c r="P82" s="10"/>
      <c r="Q82" s="15"/>
      <c r="R82" s="10"/>
      <c r="S82" s="15"/>
      <c r="T82" s="15"/>
      <c r="U82" s="10">
        <f>U84</f>
        <v>0</v>
      </c>
      <c r="V82" s="15"/>
      <c r="W82" s="10">
        <f>W84</f>
        <v>0</v>
      </c>
      <c r="X82" s="15"/>
      <c r="Y82" s="10">
        <f>Y84</f>
        <v>0</v>
      </c>
    </row>
    <row r="83" spans="1:25" ht="35.450000000000003" customHeight="1" x14ac:dyDescent="0.2">
      <c r="B83" s="16" t="s">
        <v>112</v>
      </c>
      <c r="C83" s="15"/>
      <c r="D83" s="15"/>
      <c r="E83" s="12"/>
      <c r="F83" s="12"/>
      <c r="G83" s="12"/>
      <c r="H83" s="12"/>
      <c r="I83" s="12"/>
      <c r="J83" s="12">
        <v>15710400</v>
      </c>
      <c r="K83" s="12">
        <f t="shared" si="67"/>
        <v>15710400</v>
      </c>
      <c r="L83" s="15"/>
      <c r="M83" s="15"/>
      <c r="N83" s="10"/>
      <c r="O83" s="15"/>
      <c r="P83" s="10"/>
      <c r="Q83" s="15"/>
      <c r="R83" s="10"/>
      <c r="S83" s="15"/>
      <c r="T83" s="15"/>
      <c r="U83" s="10"/>
      <c r="V83" s="15"/>
      <c r="W83" s="10"/>
      <c r="X83" s="15"/>
      <c r="Y83" s="10"/>
    </row>
    <row r="84" spans="1:25" ht="21.75" hidden="1" customHeight="1" x14ac:dyDescent="0.2">
      <c r="B84" s="14" t="s">
        <v>52</v>
      </c>
      <c r="C84" s="10">
        <f t="shared" ref="C84:K84" si="72">C85</f>
        <v>0</v>
      </c>
      <c r="D84" s="10">
        <f t="shared" si="72"/>
        <v>0</v>
      </c>
      <c r="E84" s="10">
        <f t="shared" si="72"/>
        <v>0</v>
      </c>
      <c r="F84" s="10">
        <f t="shared" si="72"/>
        <v>0</v>
      </c>
      <c r="G84" s="10">
        <f t="shared" si="72"/>
        <v>0</v>
      </c>
      <c r="H84" s="10">
        <f t="shared" si="72"/>
        <v>0</v>
      </c>
      <c r="I84" s="10">
        <f t="shared" si="72"/>
        <v>0</v>
      </c>
      <c r="J84" s="10">
        <f t="shared" si="72"/>
        <v>0</v>
      </c>
      <c r="K84" s="10">
        <f t="shared" si="72"/>
        <v>0</v>
      </c>
      <c r="L84" s="10">
        <f>L85</f>
        <v>0</v>
      </c>
      <c r="M84" s="10"/>
      <c r="N84" s="15"/>
      <c r="O84" s="10"/>
      <c r="P84" s="15"/>
      <c r="Q84" s="10"/>
      <c r="R84" s="15"/>
      <c r="S84" s="10"/>
      <c r="T84" s="10"/>
      <c r="U84" s="12"/>
      <c r="V84" s="10"/>
      <c r="W84" s="12"/>
      <c r="X84" s="10"/>
      <c r="Y84" s="12"/>
    </row>
    <row r="85" spans="1:25" ht="49.5" hidden="1" customHeight="1" x14ac:dyDescent="0.2">
      <c r="B85" s="16" t="s">
        <v>72</v>
      </c>
      <c r="C85" s="15"/>
      <c r="D85" s="15"/>
      <c r="E85" s="12">
        <f t="shared" ref="E85" si="73">C85+D85</f>
        <v>0</v>
      </c>
      <c r="F85" s="12"/>
      <c r="G85" s="12">
        <f t="shared" ref="G85" si="74">E85+F85</f>
        <v>0</v>
      </c>
      <c r="H85" s="12"/>
      <c r="I85" s="12">
        <f t="shared" ref="I85" si="75">G85+H85</f>
        <v>0</v>
      </c>
      <c r="J85" s="12"/>
      <c r="K85" s="12">
        <f t="shared" ref="K85" si="76">I85+J85</f>
        <v>0</v>
      </c>
      <c r="L85" s="15"/>
      <c r="M85" s="15"/>
      <c r="N85" s="10"/>
      <c r="O85" s="15"/>
      <c r="P85" s="10"/>
      <c r="Q85" s="15"/>
      <c r="R85" s="10"/>
      <c r="S85" s="15"/>
      <c r="T85" s="15"/>
      <c r="U85" s="10">
        <f>U86</f>
        <v>0</v>
      </c>
      <c r="V85" s="15"/>
      <c r="W85" s="10">
        <f>W86</f>
        <v>0</v>
      </c>
      <c r="X85" s="15"/>
      <c r="Y85" s="10">
        <f>Y86</f>
        <v>0</v>
      </c>
    </row>
    <row r="86" spans="1:25" ht="22.5" customHeight="1" x14ac:dyDescent="0.2">
      <c r="B86" s="14" t="s">
        <v>53</v>
      </c>
      <c r="C86" s="10">
        <f t="shared" ref="C86:K86" si="77">C87</f>
        <v>0</v>
      </c>
      <c r="D86" s="10">
        <f t="shared" si="77"/>
        <v>0</v>
      </c>
      <c r="E86" s="10">
        <f t="shared" si="77"/>
        <v>0</v>
      </c>
      <c r="F86" s="10">
        <f t="shared" si="77"/>
        <v>0</v>
      </c>
      <c r="G86" s="10">
        <f t="shared" si="77"/>
        <v>0</v>
      </c>
      <c r="H86" s="10">
        <f t="shared" si="77"/>
        <v>0</v>
      </c>
      <c r="I86" s="10">
        <f t="shared" si="77"/>
        <v>0</v>
      </c>
      <c r="J86" s="10">
        <f t="shared" si="77"/>
        <v>229600</v>
      </c>
      <c r="K86" s="10">
        <f t="shared" si="77"/>
        <v>229600</v>
      </c>
      <c r="L86" s="10">
        <f>L87</f>
        <v>0</v>
      </c>
      <c r="M86" s="10"/>
      <c r="N86" s="15"/>
      <c r="O86" s="10"/>
      <c r="P86" s="15"/>
      <c r="Q86" s="10"/>
      <c r="R86" s="15"/>
      <c r="S86" s="10"/>
      <c r="T86" s="10"/>
      <c r="U86" s="12"/>
      <c r="V86" s="10"/>
      <c r="W86" s="12"/>
      <c r="X86" s="10"/>
      <c r="Y86" s="12"/>
    </row>
    <row r="87" spans="1:25" ht="34.15" customHeight="1" x14ac:dyDescent="0.2">
      <c r="B87" s="16" t="s">
        <v>113</v>
      </c>
      <c r="C87" s="15"/>
      <c r="D87" s="15"/>
      <c r="E87" s="12">
        <f t="shared" ref="E87" si="78">C87+D87</f>
        <v>0</v>
      </c>
      <c r="F87" s="12"/>
      <c r="G87" s="12">
        <f t="shared" ref="G87" si="79">E87+F87</f>
        <v>0</v>
      </c>
      <c r="H87" s="12"/>
      <c r="I87" s="12"/>
      <c r="J87" s="12">
        <v>229600</v>
      </c>
      <c r="K87" s="12">
        <f t="shared" ref="K87" si="80">I87+J87</f>
        <v>229600</v>
      </c>
      <c r="L87" s="15"/>
      <c r="M87" s="15"/>
      <c r="N87" s="10"/>
      <c r="O87" s="15"/>
      <c r="P87" s="10"/>
      <c r="Q87" s="15"/>
      <c r="R87" s="10"/>
      <c r="S87" s="15"/>
      <c r="T87" s="15"/>
      <c r="U87" s="10">
        <f>U88</f>
        <v>0</v>
      </c>
      <c r="V87" s="15"/>
      <c r="W87" s="10">
        <f>W88</f>
        <v>0</v>
      </c>
      <c r="X87" s="15"/>
      <c r="Y87" s="10">
        <f>Y88</f>
        <v>0</v>
      </c>
    </row>
    <row r="88" spans="1:25" ht="21.75" customHeight="1" x14ac:dyDescent="0.2">
      <c r="B88" s="14" t="s">
        <v>54</v>
      </c>
      <c r="C88" s="10">
        <f t="shared" ref="C88:Y90" si="81">C89</f>
        <v>0</v>
      </c>
      <c r="D88" s="10">
        <f t="shared" si="81"/>
        <v>0</v>
      </c>
      <c r="E88" s="10">
        <f t="shared" si="81"/>
        <v>0</v>
      </c>
      <c r="F88" s="10">
        <f t="shared" si="81"/>
        <v>0</v>
      </c>
      <c r="G88" s="10">
        <f t="shared" si="81"/>
        <v>0</v>
      </c>
      <c r="H88" s="10">
        <f t="shared" si="81"/>
        <v>0</v>
      </c>
      <c r="I88" s="10">
        <f t="shared" si="81"/>
        <v>0</v>
      </c>
      <c r="J88" s="10">
        <f t="shared" si="81"/>
        <v>17010200</v>
      </c>
      <c r="K88" s="10">
        <f t="shared" si="81"/>
        <v>17010200</v>
      </c>
      <c r="L88" s="10">
        <f t="shared" si="81"/>
        <v>0</v>
      </c>
      <c r="M88" s="10"/>
      <c r="N88" s="15"/>
      <c r="O88" s="10"/>
      <c r="P88" s="15"/>
      <c r="Q88" s="10"/>
      <c r="R88" s="15"/>
      <c r="S88" s="10"/>
      <c r="T88" s="10"/>
      <c r="U88" s="12"/>
      <c r="V88" s="10"/>
      <c r="W88" s="12"/>
      <c r="X88" s="10"/>
      <c r="Y88" s="12"/>
    </row>
    <row r="89" spans="1:25" ht="33.6" customHeight="1" x14ac:dyDescent="0.2">
      <c r="B89" s="16" t="s">
        <v>116</v>
      </c>
      <c r="C89" s="15"/>
      <c r="D89" s="15"/>
      <c r="E89" s="12">
        <f t="shared" ref="E89" si="82">C89+D89</f>
        <v>0</v>
      </c>
      <c r="F89" s="12"/>
      <c r="G89" s="12">
        <f t="shared" ref="G89:G91" si="83">E89+F89</f>
        <v>0</v>
      </c>
      <c r="H89" s="12"/>
      <c r="I89" s="12"/>
      <c r="J89" s="12">
        <v>17010200</v>
      </c>
      <c r="K89" s="12">
        <f t="shared" ref="K89" si="84">I89+J89</f>
        <v>17010200</v>
      </c>
      <c r="L89" s="15"/>
      <c r="M89" s="15"/>
      <c r="N89" s="10"/>
      <c r="O89" s="15"/>
      <c r="P89" s="10"/>
      <c r="Q89" s="15"/>
      <c r="R89" s="10"/>
      <c r="S89" s="15"/>
      <c r="T89" s="15"/>
      <c r="U89" s="10">
        <f t="shared" si="81"/>
        <v>0</v>
      </c>
      <c r="V89" s="15"/>
      <c r="W89" s="10">
        <f t="shared" si="81"/>
        <v>0</v>
      </c>
      <c r="X89" s="15"/>
      <c r="Y89" s="10">
        <f t="shared" si="81"/>
        <v>0</v>
      </c>
    </row>
    <row r="90" spans="1:25" ht="60.6" hidden="1" customHeight="1" x14ac:dyDescent="0.2">
      <c r="B90" s="24" t="s">
        <v>82</v>
      </c>
      <c r="C90" s="11">
        <f t="shared" ref="C90:E90" si="85">C91</f>
        <v>0</v>
      </c>
      <c r="D90" s="11">
        <f t="shared" si="85"/>
        <v>0</v>
      </c>
      <c r="E90" s="11">
        <f t="shared" si="85"/>
        <v>0</v>
      </c>
      <c r="F90" s="11">
        <f>F91</f>
        <v>292980760</v>
      </c>
      <c r="G90" s="11">
        <f t="shared" ref="G90:X90" si="86">G91</f>
        <v>292980760</v>
      </c>
      <c r="H90" s="11">
        <f>H91</f>
        <v>0</v>
      </c>
      <c r="I90" s="11">
        <f t="shared" si="86"/>
        <v>292980760</v>
      </c>
      <c r="J90" s="11">
        <f>J91</f>
        <v>0</v>
      </c>
      <c r="K90" s="11">
        <f t="shared" si="86"/>
        <v>292980760</v>
      </c>
      <c r="L90" s="11">
        <f t="shared" si="86"/>
        <v>0</v>
      </c>
      <c r="M90" s="11">
        <f t="shared" si="86"/>
        <v>0</v>
      </c>
      <c r="N90" s="11">
        <f t="shared" si="86"/>
        <v>0</v>
      </c>
      <c r="O90" s="11">
        <f t="shared" si="86"/>
        <v>0</v>
      </c>
      <c r="P90" s="11">
        <f t="shared" si="86"/>
        <v>0</v>
      </c>
      <c r="Q90" s="11">
        <f t="shared" si="86"/>
        <v>0</v>
      </c>
      <c r="R90" s="11">
        <f t="shared" si="86"/>
        <v>0</v>
      </c>
      <c r="S90" s="11">
        <f t="shared" si="86"/>
        <v>0</v>
      </c>
      <c r="T90" s="11">
        <f t="shared" si="86"/>
        <v>0</v>
      </c>
      <c r="U90" s="11">
        <f t="shared" si="81"/>
        <v>0</v>
      </c>
      <c r="V90" s="11">
        <f t="shared" si="86"/>
        <v>0</v>
      </c>
      <c r="W90" s="11">
        <f t="shared" si="81"/>
        <v>0</v>
      </c>
      <c r="X90" s="11">
        <f t="shared" si="86"/>
        <v>0</v>
      </c>
      <c r="Y90" s="11">
        <f t="shared" si="81"/>
        <v>0</v>
      </c>
    </row>
    <row r="91" spans="1:25" ht="49.9" hidden="1" customHeight="1" x14ac:dyDescent="0.2">
      <c r="B91" s="25" t="s">
        <v>80</v>
      </c>
      <c r="C91" s="15"/>
      <c r="D91" s="15"/>
      <c r="E91" s="15"/>
      <c r="F91" s="15">
        <v>292980760</v>
      </c>
      <c r="G91" s="12">
        <f t="shared" si="83"/>
        <v>292980760</v>
      </c>
      <c r="H91" s="15"/>
      <c r="I91" s="12">
        <f t="shared" ref="I91" si="87">G91+H91</f>
        <v>292980760</v>
      </c>
      <c r="J91" s="15"/>
      <c r="K91" s="12">
        <f t="shared" ref="K91:K113" si="88">I91+J91</f>
        <v>292980760</v>
      </c>
      <c r="L91" s="15"/>
      <c r="M91" s="15"/>
      <c r="N91" s="15"/>
      <c r="O91" s="15"/>
      <c r="P91" s="15"/>
      <c r="Q91" s="15"/>
      <c r="R91" s="15"/>
      <c r="S91" s="15"/>
      <c r="T91" s="15"/>
      <c r="U91" s="12"/>
      <c r="V91" s="15"/>
      <c r="W91" s="12"/>
      <c r="X91" s="15"/>
      <c r="Y91" s="12"/>
    </row>
    <row r="92" spans="1:25" ht="36" customHeight="1" x14ac:dyDescent="0.2">
      <c r="B92" s="9" t="s">
        <v>137</v>
      </c>
      <c r="C92" s="15"/>
      <c r="D92" s="15"/>
      <c r="E92" s="15"/>
      <c r="F92" s="15"/>
      <c r="G92" s="12"/>
      <c r="H92" s="15"/>
      <c r="I92" s="11">
        <f>SUM(I93)</f>
        <v>0</v>
      </c>
      <c r="J92" s="10">
        <f>SUM(J93)</f>
        <v>14500000</v>
      </c>
      <c r="K92" s="11">
        <f t="shared" si="88"/>
        <v>14500000</v>
      </c>
      <c r="L92" s="15"/>
      <c r="M92" s="15"/>
      <c r="N92" s="15"/>
      <c r="O92" s="15"/>
      <c r="P92" s="15"/>
      <c r="Q92" s="15"/>
      <c r="R92" s="15"/>
      <c r="S92" s="15"/>
      <c r="T92" s="15"/>
      <c r="U92" s="12"/>
      <c r="V92" s="15"/>
      <c r="W92" s="12"/>
      <c r="X92" s="15"/>
      <c r="Y92" s="12"/>
    </row>
    <row r="93" spans="1:25" s="48" customFormat="1" ht="33.6" customHeight="1" x14ac:dyDescent="0.2">
      <c r="A93" s="47"/>
      <c r="B93" s="4" t="s">
        <v>24</v>
      </c>
      <c r="C93" s="38"/>
      <c r="D93" s="38"/>
      <c r="E93" s="38"/>
      <c r="F93" s="38"/>
      <c r="G93" s="41"/>
      <c r="H93" s="38"/>
      <c r="I93" s="41"/>
      <c r="J93" s="31">
        <f>SUM(J94,J100,J102,J104,J107,J109,J111)</f>
        <v>14500000</v>
      </c>
      <c r="K93" s="42">
        <f t="shared" si="88"/>
        <v>14500000</v>
      </c>
      <c r="L93" s="38"/>
      <c r="M93" s="38"/>
      <c r="N93" s="38"/>
      <c r="O93" s="38"/>
      <c r="P93" s="38"/>
      <c r="Q93" s="38"/>
      <c r="R93" s="38"/>
      <c r="S93" s="38"/>
      <c r="T93" s="38"/>
      <c r="U93" s="41"/>
      <c r="V93" s="38"/>
      <c r="W93" s="41"/>
      <c r="X93" s="38"/>
      <c r="Y93" s="41"/>
    </row>
    <row r="94" spans="1:25" ht="22.5" customHeight="1" x14ac:dyDescent="0.2">
      <c r="B94" s="9" t="s">
        <v>45</v>
      </c>
      <c r="C94" s="15"/>
      <c r="D94" s="15"/>
      <c r="E94" s="15"/>
      <c r="F94" s="15"/>
      <c r="G94" s="12"/>
      <c r="H94" s="15"/>
      <c r="I94" s="12"/>
      <c r="J94" s="10">
        <f>SUM(J95:J99)</f>
        <v>450000</v>
      </c>
      <c r="K94" s="11">
        <f t="shared" si="88"/>
        <v>450000</v>
      </c>
      <c r="L94" s="15"/>
      <c r="M94" s="15"/>
      <c r="N94" s="15"/>
      <c r="O94" s="15"/>
      <c r="P94" s="15"/>
      <c r="Q94" s="15"/>
      <c r="R94" s="15"/>
      <c r="S94" s="15"/>
      <c r="T94" s="15"/>
      <c r="U94" s="12"/>
      <c r="V94" s="15"/>
      <c r="W94" s="12"/>
      <c r="X94" s="15"/>
      <c r="Y94" s="12"/>
    </row>
    <row r="95" spans="1:25" ht="49.9" hidden="1" customHeight="1" x14ac:dyDescent="0.2">
      <c r="B95" s="5" t="s">
        <v>91</v>
      </c>
      <c r="C95" s="15"/>
      <c r="D95" s="15"/>
      <c r="E95" s="15"/>
      <c r="F95" s="15"/>
      <c r="G95" s="12"/>
      <c r="H95" s="15"/>
      <c r="I95" s="12"/>
      <c r="J95" s="15"/>
      <c r="K95" s="12">
        <f t="shared" si="88"/>
        <v>0</v>
      </c>
      <c r="L95" s="15"/>
      <c r="M95" s="15"/>
      <c r="N95" s="15"/>
      <c r="O95" s="15"/>
      <c r="P95" s="15"/>
      <c r="Q95" s="15"/>
      <c r="R95" s="15"/>
      <c r="S95" s="15"/>
      <c r="T95" s="15"/>
      <c r="U95" s="12"/>
      <c r="V95" s="15"/>
      <c r="W95" s="12"/>
      <c r="X95" s="15"/>
      <c r="Y95" s="12"/>
    </row>
    <row r="96" spans="1:25" ht="47.45" customHeight="1" x14ac:dyDescent="0.2">
      <c r="B96" s="5" t="s">
        <v>92</v>
      </c>
      <c r="C96" s="15"/>
      <c r="D96" s="15"/>
      <c r="E96" s="15"/>
      <c r="F96" s="15"/>
      <c r="G96" s="12"/>
      <c r="H96" s="15"/>
      <c r="I96" s="12"/>
      <c r="J96" s="15">
        <v>450000</v>
      </c>
      <c r="K96" s="12">
        <f t="shared" si="88"/>
        <v>450000</v>
      </c>
      <c r="L96" s="15"/>
      <c r="M96" s="15"/>
      <c r="N96" s="15"/>
      <c r="O96" s="15"/>
      <c r="P96" s="15"/>
      <c r="Q96" s="15"/>
      <c r="R96" s="15"/>
      <c r="S96" s="15"/>
      <c r="T96" s="15"/>
      <c r="U96" s="12"/>
      <c r="V96" s="15"/>
      <c r="W96" s="12"/>
      <c r="X96" s="15"/>
      <c r="Y96" s="12"/>
    </row>
    <row r="97" spans="1:25" ht="32.450000000000003" hidden="1" customHeight="1" x14ac:dyDescent="0.2">
      <c r="B97" s="5" t="s">
        <v>93</v>
      </c>
      <c r="C97" s="15"/>
      <c r="D97" s="15"/>
      <c r="E97" s="15"/>
      <c r="F97" s="15"/>
      <c r="G97" s="12"/>
      <c r="H97" s="15"/>
      <c r="I97" s="12"/>
      <c r="J97" s="15"/>
      <c r="K97" s="12">
        <f t="shared" si="88"/>
        <v>0</v>
      </c>
      <c r="L97" s="15"/>
      <c r="M97" s="15"/>
      <c r="N97" s="15"/>
      <c r="O97" s="15"/>
      <c r="P97" s="15"/>
      <c r="Q97" s="15"/>
      <c r="R97" s="15"/>
      <c r="S97" s="15"/>
      <c r="T97" s="15"/>
      <c r="U97" s="12"/>
      <c r="V97" s="15"/>
      <c r="W97" s="12"/>
      <c r="X97" s="15"/>
      <c r="Y97" s="12"/>
    </row>
    <row r="98" spans="1:25" ht="47.45" hidden="1" customHeight="1" x14ac:dyDescent="0.2">
      <c r="B98" s="5" t="s">
        <v>94</v>
      </c>
      <c r="C98" s="15"/>
      <c r="D98" s="15"/>
      <c r="E98" s="15"/>
      <c r="F98" s="15"/>
      <c r="G98" s="12"/>
      <c r="H98" s="15"/>
      <c r="I98" s="12"/>
      <c r="J98" s="15"/>
      <c r="K98" s="12">
        <f t="shared" si="88"/>
        <v>0</v>
      </c>
      <c r="L98" s="15"/>
      <c r="M98" s="15"/>
      <c r="N98" s="15"/>
      <c r="O98" s="15"/>
      <c r="P98" s="15"/>
      <c r="Q98" s="15"/>
      <c r="R98" s="15"/>
      <c r="S98" s="15"/>
      <c r="T98" s="15"/>
      <c r="U98" s="12"/>
      <c r="V98" s="15"/>
      <c r="W98" s="12"/>
      <c r="X98" s="15"/>
      <c r="Y98" s="12"/>
    </row>
    <row r="99" spans="1:25" ht="46.15" hidden="1" customHeight="1" x14ac:dyDescent="0.2">
      <c r="B99" s="5" t="s">
        <v>91</v>
      </c>
      <c r="C99" s="15"/>
      <c r="D99" s="15"/>
      <c r="E99" s="15"/>
      <c r="F99" s="15"/>
      <c r="G99" s="12"/>
      <c r="H99" s="15"/>
      <c r="I99" s="12"/>
      <c r="J99" s="15"/>
      <c r="K99" s="12">
        <f t="shared" si="88"/>
        <v>0</v>
      </c>
      <c r="L99" s="15"/>
      <c r="M99" s="15"/>
      <c r="N99" s="15"/>
      <c r="O99" s="15"/>
      <c r="P99" s="15"/>
      <c r="Q99" s="15"/>
      <c r="R99" s="15"/>
      <c r="S99" s="15"/>
      <c r="T99" s="15"/>
      <c r="U99" s="12"/>
      <c r="V99" s="15"/>
      <c r="W99" s="12"/>
      <c r="X99" s="15"/>
      <c r="Y99" s="12"/>
    </row>
    <row r="100" spans="1:25" ht="21.75" customHeight="1" x14ac:dyDescent="0.2">
      <c r="B100" s="9" t="s">
        <v>46</v>
      </c>
      <c r="C100" s="15"/>
      <c r="D100" s="15"/>
      <c r="E100" s="15"/>
      <c r="F100" s="15"/>
      <c r="G100" s="12"/>
      <c r="H100" s="15"/>
      <c r="I100" s="12"/>
      <c r="J100" s="10">
        <f>SUM(J101)</f>
        <v>6510000</v>
      </c>
      <c r="K100" s="11">
        <f t="shared" si="88"/>
        <v>6510000</v>
      </c>
      <c r="L100" s="15"/>
      <c r="M100" s="15"/>
      <c r="N100" s="15"/>
      <c r="O100" s="15"/>
      <c r="P100" s="15"/>
      <c r="Q100" s="15"/>
      <c r="R100" s="15"/>
      <c r="S100" s="15"/>
      <c r="T100" s="15"/>
      <c r="U100" s="12"/>
      <c r="V100" s="15"/>
      <c r="W100" s="12"/>
      <c r="X100" s="15"/>
      <c r="Y100" s="12"/>
    </row>
    <row r="101" spans="1:25" ht="36.6" customHeight="1" x14ac:dyDescent="0.2">
      <c r="B101" s="5" t="s">
        <v>95</v>
      </c>
      <c r="C101" s="15"/>
      <c r="D101" s="15"/>
      <c r="E101" s="15"/>
      <c r="F101" s="15"/>
      <c r="G101" s="12"/>
      <c r="H101" s="15"/>
      <c r="I101" s="12"/>
      <c r="J101" s="15">
        <v>6510000</v>
      </c>
      <c r="K101" s="12">
        <f t="shared" si="88"/>
        <v>6510000</v>
      </c>
      <c r="L101" s="15"/>
      <c r="M101" s="15"/>
      <c r="N101" s="15"/>
      <c r="O101" s="15"/>
      <c r="P101" s="15"/>
      <c r="Q101" s="15"/>
      <c r="R101" s="15"/>
      <c r="S101" s="15"/>
      <c r="T101" s="15"/>
      <c r="U101" s="12"/>
      <c r="V101" s="15"/>
      <c r="W101" s="12"/>
      <c r="X101" s="15"/>
      <c r="Y101" s="12"/>
    </row>
    <row r="102" spans="1:25" ht="18" customHeight="1" x14ac:dyDescent="0.2">
      <c r="B102" s="9" t="s">
        <v>96</v>
      </c>
      <c r="C102" s="15"/>
      <c r="D102" s="15"/>
      <c r="E102" s="15"/>
      <c r="F102" s="15"/>
      <c r="G102" s="12"/>
      <c r="H102" s="15"/>
      <c r="I102" s="12"/>
      <c r="J102" s="10">
        <f>SUM(J103)</f>
        <v>2640000</v>
      </c>
      <c r="K102" s="11">
        <f t="shared" si="88"/>
        <v>2640000</v>
      </c>
      <c r="L102" s="15"/>
      <c r="M102" s="15"/>
      <c r="N102" s="15"/>
      <c r="O102" s="15"/>
      <c r="P102" s="15"/>
      <c r="Q102" s="15"/>
      <c r="R102" s="15"/>
      <c r="S102" s="15"/>
      <c r="T102" s="15"/>
      <c r="U102" s="12"/>
      <c r="V102" s="15"/>
      <c r="W102" s="12"/>
      <c r="X102" s="15"/>
      <c r="Y102" s="12"/>
    </row>
    <row r="103" spans="1:25" ht="98.45" customHeight="1" x14ac:dyDescent="0.2">
      <c r="B103" s="5" t="s">
        <v>97</v>
      </c>
      <c r="C103" s="15"/>
      <c r="D103" s="15"/>
      <c r="E103" s="15"/>
      <c r="F103" s="15"/>
      <c r="G103" s="12"/>
      <c r="H103" s="15"/>
      <c r="I103" s="12"/>
      <c r="J103" s="15">
        <v>2640000</v>
      </c>
      <c r="K103" s="12">
        <f t="shared" si="88"/>
        <v>2640000</v>
      </c>
      <c r="L103" s="15"/>
      <c r="M103" s="15"/>
      <c r="N103" s="15"/>
      <c r="O103" s="15"/>
      <c r="P103" s="15"/>
      <c r="Q103" s="15"/>
      <c r="R103" s="15"/>
      <c r="S103" s="15"/>
      <c r="T103" s="15"/>
      <c r="U103" s="12"/>
      <c r="V103" s="15"/>
      <c r="W103" s="12"/>
      <c r="X103" s="15"/>
      <c r="Y103" s="12"/>
    </row>
    <row r="104" spans="1:25" ht="19.899999999999999" customHeight="1" x14ac:dyDescent="0.2">
      <c r="B104" s="9" t="s">
        <v>98</v>
      </c>
      <c r="C104" s="15"/>
      <c r="D104" s="15"/>
      <c r="E104" s="15"/>
      <c r="F104" s="15"/>
      <c r="G104" s="12"/>
      <c r="H104" s="15"/>
      <c r="I104" s="12"/>
      <c r="J104" s="10">
        <f>SUM(J105:J106)</f>
        <v>3510000</v>
      </c>
      <c r="K104" s="11">
        <f t="shared" si="88"/>
        <v>3510000</v>
      </c>
      <c r="L104" s="15"/>
      <c r="M104" s="15"/>
      <c r="N104" s="15"/>
      <c r="O104" s="15"/>
      <c r="P104" s="15"/>
      <c r="Q104" s="15"/>
      <c r="R104" s="15"/>
      <c r="S104" s="15"/>
      <c r="T104" s="15"/>
      <c r="U104" s="12"/>
      <c r="V104" s="15"/>
      <c r="W104" s="12"/>
      <c r="X104" s="15"/>
      <c r="Y104" s="12"/>
    </row>
    <row r="105" spans="1:25" ht="37.15" customHeight="1" x14ac:dyDescent="0.2">
      <c r="B105" s="5" t="s">
        <v>99</v>
      </c>
      <c r="C105" s="15"/>
      <c r="D105" s="15"/>
      <c r="E105" s="15"/>
      <c r="F105" s="15"/>
      <c r="G105" s="12"/>
      <c r="H105" s="15"/>
      <c r="I105" s="12"/>
      <c r="J105" s="15">
        <v>850000</v>
      </c>
      <c r="K105" s="12">
        <f t="shared" si="88"/>
        <v>850000</v>
      </c>
      <c r="L105" s="15"/>
      <c r="M105" s="15"/>
      <c r="N105" s="15"/>
      <c r="O105" s="15"/>
      <c r="P105" s="15"/>
      <c r="Q105" s="15"/>
      <c r="R105" s="15"/>
      <c r="S105" s="15"/>
      <c r="T105" s="15"/>
      <c r="U105" s="12"/>
      <c r="V105" s="15"/>
      <c r="W105" s="12"/>
      <c r="X105" s="15"/>
      <c r="Y105" s="12"/>
    </row>
    <row r="106" spans="1:25" ht="51" customHeight="1" x14ac:dyDescent="0.2">
      <c r="B106" s="16" t="s">
        <v>100</v>
      </c>
      <c r="C106" s="15"/>
      <c r="D106" s="15"/>
      <c r="E106" s="15"/>
      <c r="F106" s="15"/>
      <c r="G106" s="12"/>
      <c r="H106" s="15"/>
      <c r="I106" s="12"/>
      <c r="J106" s="15">
        <v>2660000</v>
      </c>
      <c r="K106" s="12">
        <f t="shared" si="88"/>
        <v>2660000</v>
      </c>
      <c r="L106" s="15"/>
      <c r="M106" s="15"/>
      <c r="N106" s="15"/>
      <c r="O106" s="15"/>
      <c r="P106" s="15"/>
      <c r="Q106" s="15"/>
      <c r="R106" s="15"/>
      <c r="S106" s="15"/>
      <c r="T106" s="15"/>
      <c r="U106" s="12"/>
      <c r="V106" s="15"/>
      <c r="W106" s="12"/>
      <c r="X106" s="15"/>
      <c r="Y106" s="12"/>
    </row>
    <row r="107" spans="1:25" ht="21.75" customHeight="1" x14ac:dyDescent="0.2">
      <c r="B107" s="54" t="s">
        <v>49</v>
      </c>
      <c r="C107" s="15"/>
      <c r="D107" s="15"/>
      <c r="E107" s="15"/>
      <c r="F107" s="15"/>
      <c r="G107" s="12"/>
      <c r="H107" s="15"/>
      <c r="I107" s="12"/>
      <c r="J107" s="10">
        <f>SUM(J108)</f>
        <v>590000</v>
      </c>
      <c r="K107" s="11">
        <f t="shared" si="88"/>
        <v>590000</v>
      </c>
      <c r="L107" s="15"/>
      <c r="M107" s="15"/>
      <c r="N107" s="15"/>
      <c r="O107" s="15"/>
      <c r="P107" s="15"/>
      <c r="Q107" s="15"/>
      <c r="R107" s="15"/>
      <c r="S107" s="15"/>
      <c r="T107" s="15"/>
      <c r="U107" s="12"/>
      <c r="V107" s="15"/>
      <c r="W107" s="12"/>
      <c r="X107" s="15"/>
      <c r="Y107" s="12"/>
    </row>
    <row r="108" spans="1:25" ht="97.9" customHeight="1" x14ac:dyDescent="0.2">
      <c r="B108" s="5" t="s">
        <v>101</v>
      </c>
      <c r="C108" s="36"/>
      <c r="D108" s="15"/>
      <c r="E108" s="15"/>
      <c r="F108" s="15"/>
      <c r="G108" s="12"/>
      <c r="H108" s="15"/>
      <c r="I108" s="12"/>
      <c r="J108" s="15">
        <v>590000</v>
      </c>
      <c r="K108" s="12">
        <f t="shared" si="88"/>
        <v>590000</v>
      </c>
      <c r="L108" s="15"/>
      <c r="M108" s="15"/>
      <c r="N108" s="15"/>
      <c r="O108" s="15"/>
      <c r="P108" s="15"/>
      <c r="Q108" s="15"/>
      <c r="R108" s="15"/>
      <c r="S108" s="15"/>
      <c r="T108" s="15"/>
      <c r="U108" s="12"/>
      <c r="V108" s="15"/>
      <c r="W108" s="12"/>
      <c r="X108" s="15"/>
      <c r="Y108" s="12"/>
    </row>
    <row r="109" spans="1:25" ht="19.5" customHeight="1" x14ac:dyDescent="0.2">
      <c r="B109" s="55" t="s">
        <v>53</v>
      </c>
      <c r="C109" s="15"/>
      <c r="D109" s="15"/>
      <c r="E109" s="15"/>
      <c r="F109" s="15"/>
      <c r="G109" s="12"/>
      <c r="H109" s="15"/>
      <c r="I109" s="12"/>
      <c r="J109" s="10">
        <f>SUM(J110)</f>
        <v>800000</v>
      </c>
      <c r="K109" s="11">
        <f t="shared" si="88"/>
        <v>800000</v>
      </c>
      <c r="L109" s="15"/>
      <c r="M109" s="15"/>
      <c r="N109" s="15"/>
      <c r="O109" s="15"/>
      <c r="P109" s="15"/>
      <c r="Q109" s="15"/>
      <c r="R109" s="15"/>
      <c r="S109" s="15"/>
      <c r="T109" s="15"/>
      <c r="U109" s="12"/>
      <c r="V109" s="15"/>
      <c r="W109" s="12"/>
      <c r="X109" s="15"/>
      <c r="Y109" s="12"/>
    </row>
    <row r="110" spans="1:25" ht="37.5" customHeight="1" x14ac:dyDescent="0.2">
      <c r="B110" s="5" t="s">
        <v>102</v>
      </c>
      <c r="C110" s="36"/>
      <c r="D110" s="15"/>
      <c r="E110" s="15"/>
      <c r="F110" s="15"/>
      <c r="G110" s="12"/>
      <c r="H110" s="15"/>
      <c r="I110" s="12"/>
      <c r="J110" s="15">
        <v>800000</v>
      </c>
      <c r="K110" s="12">
        <f t="shared" si="88"/>
        <v>800000</v>
      </c>
      <c r="L110" s="15"/>
      <c r="M110" s="15"/>
      <c r="N110" s="15"/>
      <c r="O110" s="15"/>
      <c r="P110" s="15"/>
      <c r="Q110" s="15"/>
      <c r="R110" s="15"/>
      <c r="S110" s="15"/>
      <c r="T110" s="15"/>
      <c r="U110" s="12"/>
      <c r="V110" s="15"/>
      <c r="W110" s="12"/>
      <c r="X110" s="15"/>
      <c r="Y110" s="12"/>
    </row>
    <row r="111" spans="1:25" s="39" customFormat="1" ht="19.5" hidden="1" customHeight="1" x14ac:dyDescent="0.2">
      <c r="A111" s="46"/>
      <c r="B111" s="37" t="s">
        <v>54</v>
      </c>
      <c r="C111" s="10"/>
      <c r="D111" s="10"/>
      <c r="E111" s="10"/>
      <c r="F111" s="10"/>
      <c r="G111" s="11"/>
      <c r="H111" s="10"/>
      <c r="I111" s="11"/>
      <c r="J111" s="10">
        <f>SUM(J112:J113)</f>
        <v>0</v>
      </c>
      <c r="K111" s="11">
        <f t="shared" si="88"/>
        <v>0</v>
      </c>
      <c r="L111" s="10"/>
      <c r="M111" s="10"/>
      <c r="N111" s="10"/>
      <c r="O111" s="10"/>
      <c r="P111" s="10"/>
      <c r="Q111" s="10"/>
      <c r="R111" s="10"/>
      <c r="S111" s="10"/>
      <c r="T111" s="10"/>
      <c r="U111" s="11"/>
      <c r="V111" s="10"/>
      <c r="W111" s="11"/>
      <c r="X111" s="10"/>
      <c r="Y111" s="11"/>
    </row>
    <row r="112" spans="1:25" ht="64.150000000000006" hidden="1" customHeight="1" x14ac:dyDescent="0.2">
      <c r="B112" s="5" t="s">
        <v>103</v>
      </c>
      <c r="C112" s="15"/>
      <c r="D112" s="15"/>
      <c r="E112" s="15"/>
      <c r="F112" s="15"/>
      <c r="G112" s="12"/>
      <c r="H112" s="15"/>
      <c r="I112" s="12"/>
      <c r="J112" s="15" t="s">
        <v>105</v>
      </c>
      <c r="K112" s="12"/>
      <c r="L112" s="15"/>
      <c r="M112" s="15"/>
      <c r="N112" s="15"/>
      <c r="O112" s="15"/>
      <c r="P112" s="15"/>
      <c r="Q112" s="15"/>
      <c r="R112" s="15"/>
      <c r="S112" s="15"/>
      <c r="T112" s="15"/>
      <c r="U112" s="12"/>
      <c r="V112" s="15"/>
      <c r="W112" s="12"/>
      <c r="X112" s="15"/>
      <c r="Y112" s="12"/>
    </row>
    <row r="113" spans="1:25" ht="70.5" hidden="1" customHeight="1" x14ac:dyDescent="0.2">
      <c r="B113" s="5" t="s">
        <v>104</v>
      </c>
      <c r="C113" s="15"/>
      <c r="D113" s="15"/>
      <c r="E113" s="15"/>
      <c r="F113" s="15"/>
      <c r="G113" s="12"/>
      <c r="H113" s="15"/>
      <c r="I113" s="12"/>
      <c r="J113" s="15"/>
      <c r="K113" s="12">
        <f t="shared" si="88"/>
        <v>0</v>
      </c>
      <c r="L113" s="15"/>
      <c r="M113" s="15"/>
      <c r="N113" s="15"/>
      <c r="O113" s="15"/>
      <c r="P113" s="15"/>
      <c r="Q113" s="15"/>
      <c r="R113" s="15"/>
      <c r="S113" s="15"/>
      <c r="T113" s="15"/>
      <c r="U113" s="12"/>
      <c r="V113" s="15"/>
      <c r="W113" s="12"/>
      <c r="X113" s="15"/>
      <c r="Y113" s="12"/>
    </row>
    <row r="114" spans="1:25" ht="24" customHeight="1" x14ac:dyDescent="0.2">
      <c r="B114" s="44" t="s">
        <v>118</v>
      </c>
      <c r="C114" s="15"/>
      <c r="D114" s="15"/>
      <c r="E114" s="15"/>
      <c r="F114" s="15"/>
      <c r="G114" s="12"/>
      <c r="H114" s="15"/>
      <c r="I114" s="11">
        <f>I115+I118</f>
        <v>648819530</v>
      </c>
      <c r="J114" s="11">
        <f t="shared" ref="J114:Y114" si="89">J115+J118</f>
        <v>345000000</v>
      </c>
      <c r="K114" s="11">
        <f t="shared" si="89"/>
        <v>993819530</v>
      </c>
      <c r="L114" s="11">
        <f t="shared" si="89"/>
        <v>0</v>
      </c>
      <c r="M114" s="11">
        <f t="shared" si="89"/>
        <v>313610011</v>
      </c>
      <c r="N114" s="11">
        <f t="shared" si="89"/>
        <v>313610011</v>
      </c>
      <c r="O114" s="11">
        <f t="shared" si="89"/>
        <v>0</v>
      </c>
      <c r="P114" s="11">
        <f t="shared" si="89"/>
        <v>642860965</v>
      </c>
      <c r="Q114" s="11">
        <f t="shared" si="89"/>
        <v>0</v>
      </c>
      <c r="R114" s="11">
        <f t="shared" si="89"/>
        <v>642860965</v>
      </c>
      <c r="S114" s="11">
        <f t="shared" si="89"/>
        <v>0</v>
      </c>
      <c r="T114" s="11">
        <f t="shared" si="89"/>
        <v>229132296</v>
      </c>
      <c r="U114" s="11">
        <f t="shared" si="89"/>
        <v>229132296</v>
      </c>
      <c r="V114" s="11">
        <f t="shared" si="89"/>
        <v>0</v>
      </c>
      <c r="W114" s="11">
        <f t="shared" si="89"/>
        <v>229132296</v>
      </c>
      <c r="X114" s="11">
        <f t="shared" si="89"/>
        <v>0</v>
      </c>
      <c r="Y114" s="11">
        <f t="shared" si="89"/>
        <v>229132296</v>
      </c>
    </row>
    <row r="115" spans="1:25" s="28" customFormat="1" ht="92.45" customHeight="1" x14ac:dyDescent="0.2">
      <c r="A115" s="20" t="s">
        <v>4</v>
      </c>
      <c r="B115" s="14" t="s">
        <v>134</v>
      </c>
      <c r="C115" s="11"/>
      <c r="D115" s="11"/>
      <c r="E115" s="11">
        <f t="shared" ref="E115:E116" si="90">C115+D115</f>
        <v>0</v>
      </c>
      <c r="F115" s="11">
        <v>201524050</v>
      </c>
      <c r="G115" s="11">
        <f t="shared" ref="G115:G116" si="91">E115+F115</f>
        <v>201524050</v>
      </c>
      <c r="H115" s="11"/>
      <c r="I115" s="11">
        <f>I116+I117</f>
        <v>648819530</v>
      </c>
      <c r="J115" s="11"/>
      <c r="K115" s="11">
        <f>I115+J115</f>
        <v>648819530</v>
      </c>
      <c r="L115" s="10"/>
      <c r="M115" s="11">
        <v>313610011</v>
      </c>
      <c r="N115" s="10">
        <f>L115+M115</f>
        <v>313610011</v>
      </c>
      <c r="O115" s="11"/>
      <c r="P115" s="11">
        <f>P116+P117</f>
        <v>642860965</v>
      </c>
      <c r="Q115" s="11">
        <f t="shared" ref="Q115:Y115" si="92">Q116+Q117</f>
        <v>0</v>
      </c>
      <c r="R115" s="11">
        <f t="shared" si="92"/>
        <v>642860965</v>
      </c>
      <c r="S115" s="11">
        <f t="shared" si="92"/>
        <v>0</v>
      </c>
      <c r="T115" s="11">
        <f t="shared" si="92"/>
        <v>229132296</v>
      </c>
      <c r="U115" s="11">
        <f t="shared" si="92"/>
        <v>229132296</v>
      </c>
      <c r="V115" s="11">
        <f t="shared" si="92"/>
        <v>0</v>
      </c>
      <c r="W115" s="11">
        <f t="shared" si="92"/>
        <v>229132296</v>
      </c>
      <c r="X115" s="11">
        <f t="shared" si="92"/>
        <v>0</v>
      </c>
      <c r="Y115" s="11">
        <f t="shared" si="92"/>
        <v>229132296</v>
      </c>
    </row>
    <row r="116" spans="1:25" s="28" customFormat="1" ht="48.6" customHeight="1" x14ac:dyDescent="0.2">
      <c r="A116" s="20" t="s">
        <v>6</v>
      </c>
      <c r="B116" s="53" t="s">
        <v>135</v>
      </c>
      <c r="C116" s="12"/>
      <c r="D116" s="12"/>
      <c r="E116" s="12">
        <f t="shared" si="90"/>
        <v>0</v>
      </c>
      <c r="F116" s="12">
        <v>447295480</v>
      </c>
      <c r="G116" s="12">
        <f t="shared" si="91"/>
        <v>447295480</v>
      </c>
      <c r="H116" s="12"/>
      <c r="I116" s="12">
        <v>201524050</v>
      </c>
      <c r="J116" s="12"/>
      <c r="K116" s="12">
        <f t="shared" ref="K116" si="93">I116+J116</f>
        <v>201524050</v>
      </c>
      <c r="L116" s="12"/>
      <c r="M116" s="12">
        <v>329250954</v>
      </c>
      <c r="N116" s="15">
        <f>L116+M116</f>
        <v>329250954</v>
      </c>
      <c r="O116" s="12"/>
      <c r="P116" s="15">
        <v>313610011</v>
      </c>
      <c r="Q116" s="12"/>
      <c r="R116" s="15">
        <f>P116+Q116</f>
        <v>313610011</v>
      </c>
      <c r="S116" s="15"/>
      <c r="T116" s="15"/>
      <c r="U116" s="12"/>
      <c r="V116" s="15"/>
      <c r="W116" s="12"/>
      <c r="X116" s="15"/>
      <c r="Y116" s="12"/>
    </row>
    <row r="117" spans="1:25" s="28" customFormat="1" ht="78" customHeight="1" x14ac:dyDescent="0.2">
      <c r="A117" s="20"/>
      <c r="B117" s="53" t="s">
        <v>136</v>
      </c>
      <c r="C117" s="12"/>
      <c r="D117" s="12"/>
      <c r="E117" s="12"/>
      <c r="F117" s="12"/>
      <c r="G117" s="12"/>
      <c r="H117" s="12"/>
      <c r="I117" s="12">
        <v>447295480</v>
      </c>
      <c r="J117" s="12"/>
      <c r="K117" s="12">
        <v>447295480</v>
      </c>
      <c r="L117" s="12"/>
      <c r="M117" s="12">
        <v>329250954</v>
      </c>
      <c r="N117" s="15">
        <f>L117+M117</f>
        <v>329250954</v>
      </c>
      <c r="O117" s="12"/>
      <c r="P117" s="15">
        <f>N117+O117</f>
        <v>329250954</v>
      </c>
      <c r="Q117" s="12"/>
      <c r="R117" s="15">
        <f>P117+Q117</f>
        <v>329250954</v>
      </c>
      <c r="S117" s="15"/>
      <c r="T117" s="15">
        <v>229132296</v>
      </c>
      <c r="U117" s="12">
        <f>S117+T117</f>
        <v>229132296</v>
      </c>
      <c r="V117" s="15"/>
      <c r="W117" s="12">
        <f>U117+V117</f>
        <v>229132296</v>
      </c>
      <c r="X117" s="15"/>
      <c r="Y117" s="12">
        <f>W117+X117</f>
        <v>229132296</v>
      </c>
    </row>
    <row r="118" spans="1:25" s="39" customFormat="1" ht="50.45" customHeight="1" x14ac:dyDescent="0.2">
      <c r="A118" s="20"/>
      <c r="B118" s="9" t="s">
        <v>119</v>
      </c>
      <c r="C118" s="10">
        <f t="shared" ref="C118:I118" si="94">SUM(C119:C129)</f>
        <v>0</v>
      </c>
      <c r="D118" s="10">
        <f t="shared" si="94"/>
        <v>0</v>
      </c>
      <c r="E118" s="10">
        <f t="shared" si="94"/>
        <v>0</v>
      </c>
      <c r="F118" s="10">
        <f t="shared" si="94"/>
        <v>0</v>
      </c>
      <c r="G118" s="10">
        <f t="shared" si="94"/>
        <v>0</v>
      </c>
      <c r="H118" s="10">
        <f t="shared" si="94"/>
        <v>0</v>
      </c>
      <c r="I118" s="10">
        <f t="shared" si="94"/>
        <v>0</v>
      </c>
      <c r="J118" s="10">
        <f>SUM(J119:J129)</f>
        <v>345000000</v>
      </c>
      <c r="K118" s="10">
        <f t="shared" ref="K118:Y118" si="95">SUM(K119:K129)</f>
        <v>345000000</v>
      </c>
      <c r="L118" s="10">
        <f t="shared" si="95"/>
        <v>0</v>
      </c>
      <c r="M118" s="10">
        <f t="shared" si="95"/>
        <v>0</v>
      </c>
      <c r="N118" s="10">
        <f t="shared" si="95"/>
        <v>0</v>
      </c>
      <c r="O118" s="10">
        <f t="shared" si="95"/>
        <v>0</v>
      </c>
      <c r="P118" s="10">
        <f t="shared" si="95"/>
        <v>0</v>
      </c>
      <c r="Q118" s="10">
        <f t="shared" si="95"/>
        <v>0</v>
      </c>
      <c r="R118" s="10">
        <f t="shared" si="95"/>
        <v>0</v>
      </c>
      <c r="S118" s="10">
        <f t="shared" si="95"/>
        <v>0</v>
      </c>
      <c r="T118" s="10">
        <f t="shared" si="95"/>
        <v>0</v>
      </c>
      <c r="U118" s="10">
        <f t="shared" si="95"/>
        <v>0</v>
      </c>
      <c r="V118" s="10">
        <f t="shared" si="95"/>
        <v>0</v>
      </c>
      <c r="W118" s="10">
        <f t="shared" si="95"/>
        <v>0</v>
      </c>
      <c r="X118" s="10">
        <f t="shared" si="95"/>
        <v>0</v>
      </c>
      <c r="Y118" s="10">
        <f t="shared" si="95"/>
        <v>0</v>
      </c>
    </row>
    <row r="119" spans="1:25" s="39" customFormat="1" ht="64.900000000000006" customHeight="1" x14ac:dyDescent="0.2">
      <c r="A119" s="40"/>
      <c r="B119" s="16" t="s">
        <v>120</v>
      </c>
      <c r="C119" s="15"/>
      <c r="D119" s="15"/>
      <c r="E119" s="15"/>
      <c r="F119" s="15"/>
      <c r="G119" s="15"/>
      <c r="H119" s="15"/>
      <c r="I119" s="15"/>
      <c r="J119" s="15">
        <v>41527400</v>
      </c>
      <c r="K119" s="12">
        <f t="shared" ref="K119:K129" si="96">I119+J119</f>
        <v>41527400</v>
      </c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</row>
    <row r="120" spans="1:25" s="39" customFormat="1" ht="48.6" customHeight="1" x14ac:dyDescent="0.2">
      <c r="A120" s="46"/>
      <c r="B120" s="16" t="s">
        <v>128</v>
      </c>
      <c r="C120" s="15"/>
      <c r="D120" s="15"/>
      <c r="E120" s="15"/>
      <c r="F120" s="15"/>
      <c r="G120" s="15"/>
      <c r="H120" s="15"/>
      <c r="I120" s="15"/>
      <c r="J120" s="15">
        <v>46065600</v>
      </c>
      <c r="K120" s="12">
        <f t="shared" si="96"/>
        <v>46065600</v>
      </c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</row>
    <row r="121" spans="1:25" s="39" customFormat="1" ht="51" customHeight="1" x14ac:dyDescent="0.2">
      <c r="A121" s="46"/>
      <c r="B121" s="16" t="s">
        <v>130</v>
      </c>
      <c r="C121" s="15"/>
      <c r="D121" s="15"/>
      <c r="E121" s="15"/>
      <c r="F121" s="15"/>
      <c r="G121" s="15"/>
      <c r="H121" s="15"/>
      <c r="I121" s="15"/>
      <c r="J121" s="15">
        <v>12344000</v>
      </c>
      <c r="K121" s="12">
        <f t="shared" si="96"/>
        <v>12344000</v>
      </c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</row>
    <row r="122" spans="1:25" s="39" customFormat="1" ht="48" customHeight="1" x14ac:dyDescent="0.2">
      <c r="A122" s="46"/>
      <c r="B122" s="16" t="s">
        <v>122</v>
      </c>
      <c r="C122" s="15"/>
      <c r="D122" s="15"/>
      <c r="E122" s="15"/>
      <c r="F122" s="15"/>
      <c r="G122" s="15"/>
      <c r="H122" s="15"/>
      <c r="I122" s="15"/>
      <c r="J122" s="15">
        <v>52000000</v>
      </c>
      <c r="K122" s="12">
        <f t="shared" si="96"/>
        <v>52000000</v>
      </c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</row>
    <row r="123" spans="1:25" s="39" customFormat="1" ht="32.450000000000003" customHeight="1" x14ac:dyDescent="0.2">
      <c r="A123" s="46"/>
      <c r="B123" s="16" t="s">
        <v>129</v>
      </c>
      <c r="C123" s="15"/>
      <c r="D123" s="15"/>
      <c r="E123" s="15"/>
      <c r="F123" s="15"/>
      <c r="G123" s="15"/>
      <c r="H123" s="15"/>
      <c r="I123" s="15"/>
      <c r="J123" s="15">
        <v>15000000</v>
      </c>
      <c r="K123" s="12">
        <f t="shared" si="96"/>
        <v>15000000</v>
      </c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</row>
    <row r="124" spans="1:25" s="39" customFormat="1" ht="33" customHeight="1" x14ac:dyDescent="0.2">
      <c r="A124" s="46"/>
      <c r="B124" s="16" t="s">
        <v>125</v>
      </c>
      <c r="C124" s="15"/>
      <c r="D124" s="15"/>
      <c r="E124" s="15"/>
      <c r="F124" s="15"/>
      <c r="G124" s="15"/>
      <c r="H124" s="15"/>
      <c r="I124" s="15"/>
      <c r="J124" s="15">
        <v>5000000</v>
      </c>
      <c r="K124" s="12">
        <f t="shared" si="96"/>
        <v>5000000</v>
      </c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</row>
    <row r="125" spans="1:25" s="39" customFormat="1" ht="32.450000000000003" customHeight="1" x14ac:dyDescent="0.2">
      <c r="A125" s="46"/>
      <c r="B125" s="16" t="s">
        <v>124</v>
      </c>
      <c r="C125" s="15"/>
      <c r="D125" s="15"/>
      <c r="E125" s="15"/>
      <c r="F125" s="15"/>
      <c r="G125" s="15"/>
      <c r="H125" s="15"/>
      <c r="I125" s="15"/>
      <c r="J125" s="15">
        <v>40000000</v>
      </c>
      <c r="K125" s="12">
        <f t="shared" si="96"/>
        <v>40000000</v>
      </c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</row>
    <row r="126" spans="1:25" s="39" customFormat="1" ht="31.9" customHeight="1" x14ac:dyDescent="0.2">
      <c r="A126" s="46"/>
      <c r="B126" s="16" t="s">
        <v>121</v>
      </c>
      <c r="C126" s="15"/>
      <c r="D126" s="15"/>
      <c r="E126" s="15"/>
      <c r="F126" s="15"/>
      <c r="G126" s="15"/>
      <c r="H126" s="15"/>
      <c r="I126" s="12"/>
      <c r="J126" s="15">
        <v>48000000</v>
      </c>
      <c r="K126" s="12">
        <f t="shared" si="96"/>
        <v>48000000</v>
      </c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</row>
    <row r="127" spans="1:25" s="39" customFormat="1" ht="31.15" customHeight="1" x14ac:dyDescent="0.2">
      <c r="A127" s="46"/>
      <c r="B127" s="16" t="s">
        <v>123</v>
      </c>
      <c r="C127" s="15"/>
      <c r="D127" s="15"/>
      <c r="E127" s="15"/>
      <c r="F127" s="15"/>
      <c r="G127" s="15"/>
      <c r="H127" s="15"/>
      <c r="I127" s="15"/>
      <c r="J127" s="15">
        <v>36438000</v>
      </c>
      <c r="K127" s="12">
        <f t="shared" si="96"/>
        <v>36438000</v>
      </c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</row>
    <row r="128" spans="1:25" s="39" customFormat="1" ht="33" customHeight="1" x14ac:dyDescent="0.2">
      <c r="A128" s="46"/>
      <c r="B128" s="16" t="s">
        <v>126</v>
      </c>
      <c r="C128" s="15"/>
      <c r="D128" s="15"/>
      <c r="E128" s="15"/>
      <c r="F128" s="15"/>
      <c r="G128" s="15"/>
      <c r="H128" s="15"/>
      <c r="I128" s="12"/>
      <c r="J128" s="15">
        <v>18625000</v>
      </c>
      <c r="K128" s="12">
        <f t="shared" si="96"/>
        <v>18625000</v>
      </c>
      <c r="L128" s="15"/>
      <c r="M128" s="15"/>
      <c r="N128" s="38"/>
      <c r="O128" s="15"/>
      <c r="P128" s="38"/>
      <c r="Q128" s="15"/>
      <c r="R128" s="38"/>
      <c r="S128" s="15"/>
      <c r="T128" s="15"/>
      <c r="U128" s="38"/>
      <c r="V128" s="15"/>
      <c r="W128" s="38"/>
      <c r="X128" s="15"/>
      <c r="Y128" s="38"/>
    </row>
    <row r="129" spans="1:25" s="39" customFormat="1" ht="32.450000000000003" customHeight="1" x14ac:dyDescent="0.2">
      <c r="A129" s="46"/>
      <c r="B129" s="16" t="s">
        <v>127</v>
      </c>
      <c r="C129" s="15"/>
      <c r="D129" s="15"/>
      <c r="E129" s="15"/>
      <c r="F129" s="15"/>
      <c r="G129" s="15"/>
      <c r="H129" s="15"/>
      <c r="I129" s="12"/>
      <c r="J129" s="15">
        <v>30000000</v>
      </c>
      <c r="K129" s="12">
        <f t="shared" si="96"/>
        <v>30000000</v>
      </c>
      <c r="L129" s="15"/>
      <c r="M129" s="15"/>
      <c r="N129" s="38"/>
      <c r="O129" s="15"/>
      <c r="P129" s="38"/>
      <c r="Q129" s="15"/>
      <c r="R129" s="38"/>
      <c r="S129" s="15"/>
      <c r="T129" s="15"/>
      <c r="U129" s="38"/>
      <c r="V129" s="15"/>
      <c r="W129" s="38"/>
      <c r="X129" s="15"/>
      <c r="Y129" s="38"/>
    </row>
    <row r="130" spans="1:25" s="39" customFormat="1" ht="18.600000000000001" hidden="1" customHeight="1" x14ac:dyDescent="0.2">
      <c r="A130" s="46"/>
      <c r="B130" s="16"/>
      <c r="C130" s="15"/>
      <c r="D130" s="15"/>
      <c r="E130" s="15"/>
      <c r="F130" s="15"/>
      <c r="G130" s="15"/>
      <c r="H130" s="15"/>
      <c r="I130" s="12"/>
      <c r="J130" s="15"/>
      <c r="K130" s="12"/>
      <c r="L130" s="15"/>
      <c r="M130" s="15"/>
      <c r="N130" s="38"/>
      <c r="O130" s="15"/>
      <c r="P130" s="38"/>
      <c r="Q130" s="15"/>
      <c r="R130" s="38"/>
      <c r="S130" s="15"/>
      <c r="T130" s="15"/>
      <c r="U130" s="38"/>
      <c r="V130" s="15"/>
      <c r="W130" s="38"/>
      <c r="X130" s="15"/>
      <c r="Y130" s="38"/>
    </row>
    <row r="131" spans="1:25" ht="18.75" customHeight="1" x14ac:dyDescent="0.2">
      <c r="B131" s="9" t="s">
        <v>56</v>
      </c>
      <c r="C131" s="10">
        <f t="shared" ref="C131:Y131" si="97">C17+C4</f>
        <v>0</v>
      </c>
      <c r="D131" s="10">
        <f t="shared" si="97"/>
        <v>97042322</v>
      </c>
      <c r="E131" s="10">
        <f t="shared" si="97"/>
        <v>97042322</v>
      </c>
      <c r="F131" s="10">
        <f t="shared" si="97"/>
        <v>469264389</v>
      </c>
      <c r="G131" s="10">
        <f t="shared" si="97"/>
        <v>566306711</v>
      </c>
      <c r="H131" s="10">
        <f t="shared" si="97"/>
        <v>0</v>
      </c>
      <c r="I131" s="10">
        <f t="shared" si="97"/>
        <v>1013602191</v>
      </c>
      <c r="J131" s="10">
        <f t="shared" si="97"/>
        <v>646722423</v>
      </c>
      <c r="K131" s="10">
        <f t="shared" si="97"/>
        <v>1660324614</v>
      </c>
      <c r="L131" s="10">
        <f t="shared" si="97"/>
        <v>0</v>
      </c>
      <c r="M131" s="10">
        <f t="shared" si="97"/>
        <v>313610011</v>
      </c>
      <c r="N131" s="10">
        <f t="shared" si="97"/>
        <v>313610011</v>
      </c>
      <c r="O131" s="10">
        <f t="shared" si="97"/>
        <v>0</v>
      </c>
      <c r="P131" s="10">
        <f t="shared" si="97"/>
        <v>642860965</v>
      </c>
      <c r="Q131" s="10">
        <f t="shared" si="97"/>
        <v>0</v>
      </c>
      <c r="R131" s="10">
        <f t="shared" si="97"/>
        <v>642860965</v>
      </c>
      <c r="S131" s="10">
        <f t="shared" si="97"/>
        <v>0</v>
      </c>
      <c r="T131" s="10">
        <f t="shared" si="97"/>
        <v>229132296</v>
      </c>
      <c r="U131" s="10">
        <f t="shared" si="97"/>
        <v>229132296</v>
      </c>
      <c r="V131" s="10">
        <f t="shared" si="97"/>
        <v>0</v>
      </c>
      <c r="W131" s="10">
        <f t="shared" si="97"/>
        <v>229132296</v>
      </c>
      <c r="X131" s="10">
        <f t="shared" si="97"/>
        <v>0</v>
      </c>
      <c r="Y131" s="10">
        <f t="shared" si="97"/>
        <v>229132296</v>
      </c>
    </row>
    <row r="132" spans="1:25" x14ac:dyDescent="0.2">
      <c r="S132" s="34"/>
      <c r="T132" s="34"/>
      <c r="V132" s="34"/>
      <c r="X132" s="34"/>
    </row>
  </sheetData>
  <mergeCells count="1">
    <mergeCell ref="B1:Y1"/>
  </mergeCells>
  <phoneticPr fontId="0" type="noConversion"/>
  <pageMargins left="0.39370078740157483" right="0.39370078740157483" top="0.78740157480314965" bottom="0.39370078740157483" header="0.19685039370078741" footer="0"/>
  <pageSetup paperSize="9" scale="78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ФАИП 2013</vt:lpstr>
      <vt:lpstr>'ФАИП 2013'!Заголовки_для_печати</vt:lpstr>
      <vt:lpstr>'ФАИП 2013'!Область_печати</vt:lpstr>
    </vt:vector>
  </TitlesOfParts>
  <Company>Депатамент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Огурцова</dc:creator>
  <cp:lastModifiedBy>Никитина Ирина Сергеевна</cp:lastModifiedBy>
  <cp:lastPrinted>2013-10-03T12:26:09Z</cp:lastPrinted>
  <dcterms:created xsi:type="dcterms:W3CDTF">2005-05-06T07:09:42Z</dcterms:created>
  <dcterms:modified xsi:type="dcterms:W3CDTF">2013-10-03T12:28:31Z</dcterms:modified>
</cp:coreProperties>
</file>