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30" yWindow="-30" windowWidth="16650" windowHeight="11340"/>
  </bookViews>
  <sheets>
    <sheet name="Лист1" sheetId="1" r:id="rId1"/>
  </sheets>
  <definedNames>
    <definedName name="_xlnm.Print_Titles" localSheetId="0">Лист1!$7:$7</definedName>
    <definedName name="_xlnm.Print_Area" localSheetId="0">Лист1!$B$1:$E$82</definedName>
  </definedNames>
  <calcPr calcId="145621"/>
</workbook>
</file>

<file path=xl/calcChain.xml><?xml version="1.0" encoding="utf-8"?>
<calcChain xmlns="http://schemas.openxmlformats.org/spreadsheetml/2006/main">
  <c r="E48" i="1" l="1"/>
  <c r="E47" i="1"/>
  <c r="D48" i="1"/>
  <c r="D47" i="1"/>
  <c r="E46" i="1" l="1"/>
  <c r="D46" i="1"/>
  <c r="E27" i="1" l="1"/>
  <c r="D27" i="1"/>
  <c r="D38" i="1" l="1"/>
  <c r="E73" i="1" l="1"/>
  <c r="D73" i="1"/>
  <c r="E57" i="1"/>
  <c r="D57" i="1"/>
  <c r="E44" i="1"/>
  <c r="D44" i="1"/>
  <c r="D43" i="1" l="1"/>
  <c r="E43" i="1" l="1"/>
  <c r="E40" i="1"/>
  <c r="E33" i="1"/>
  <c r="E31" i="1"/>
  <c r="E20" i="1"/>
  <c r="E16" i="1"/>
  <c r="E14" i="1"/>
  <c r="E12" i="1"/>
  <c r="E9" i="1"/>
  <c r="E24" i="1" l="1"/>
  <c r="E8" i="1" s="1"/>
  <c r="D40" i="1"/>
  <c r="D33" i="1"/>
  <c r="D31" i="1"/>
  <c r="D20" i="1"/>
  <c r="D16" i="1"/>
  <c r="D14" i="1"/>
  <c r="D12" i="1"/>
  <c r="D9" i="1"/>
  <c r="D24" i="1" l="1"/>
  <c r="D8" i="1" s="1"/>
  <c r="D80" i="1" l="1"/>
  <c r="E80" i="1" l="1"/>
  <c r="D79" i="1"/>
  <c r="D42" i="1"/>
  <c r="D82" i="1" s="1"/>
  <c r="E79" i="1" l="1"/>
  <c r="E42" i="1"/>
  <c r="E82" i="1" s="1"/>
</calcChain>
</file>

<file path=xl/sharedStrings.xml><?xml version="1.0" encoding="utf-8"?>
<sst xmlns="http://schemas.openxmlformats.org/spreadsheetml/2006/main" count="157" uniqueCount="157">
  <si>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</si>
  <si>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</si>
  <si>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</si>
  <si>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</si>
  <si>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</si>
  <si>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</si>
  <si>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</si>
  <si>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</si>
  <si>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</si>
  <si>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</si>
  <si>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</si>
  <si>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</si>
  <si>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</si>
  <si>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</si>
  <si>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</si>
  <si>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</si>
  <si>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</si>
  <si>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</si>
  <si>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</si>
  <si>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</si>
  <si>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</si>
  <si>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</si>
  <si>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</si>
  <si>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</si>
  <si>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</si>
  <si>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</si>
  <si>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</si>
  <si>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</si>
  <si>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</si>
  <si>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</si>
  <si>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</si>
  <si>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</si>
  <si>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</si>
  <si>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</si>
  <si>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</si>
  <si>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</si>
  <si>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</si>
  <si>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</si>
  <si>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</si>
  <si>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</si>
  <si>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</si>
  <si>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</si>
  <si>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</si>
  <si>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</si>
  <si>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</si>
  <si>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</si>
  <si>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</si>
  <si>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</si>
  <si>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</si>
  <si>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</si>
  <si>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</si>
  <si>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</si>
  <si>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</si>
  <si>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</si>
  <si>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</si>
  <si>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</si>
  <si>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</si>
  <si>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</si>
  <si>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</si>
  <si>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</si>
  <si>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</si>
  <si>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</si>
  <si>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</si>
  <si>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</si>
  <si>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</si>
  <si>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</si>
  <si>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</si>
  <si>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</si>
  <si>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</si>
  <si>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</si>
  <si>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</si>
  <si>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</si>
  <si>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</si>
  <si>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</si>
  <si>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</si>
  <si>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</si>
  <si>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</si>
  <si>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</si>
  <si>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</si>
  <si>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</si>
  <si>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</si>
  <si>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</si>
  <si>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</si>
  <si>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</si>
  <si>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000 2 03 00000 00 0000 000</t>
  </si>
  <si>
    <t>Безвозмездные поступления от государственных (муниципальных) организаций</t>
  </si>
  <si>
    <t>2019 год
(руб.)</t>
  </si>
  <si>
    <t>000 2 02 25543 02 0000 151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</si>
  <si>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</si>
  <si>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</si>
  <si>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</si>
  <si>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</si>
  <si>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</si>
  <si>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</si>
  <si>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</si>
  <si>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</si>
  <si>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</si>
  <si>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</si>
  <si>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</si>
  <si>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</si>
  <si>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</si>
  <si>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</si>
  <si>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</si>
  <si>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</si>
  <si>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</si>
  <si>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</si>
  <si>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</si>
  <si>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</si>
  <si>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</si>
  <si>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</si>
  <si>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</si>
  <si>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</si>
  <si>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</si>
  <si>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</si>
  <si>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</si>
  <si>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</si>
  <si>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</si>
  <si>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</si>
  <si>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</si>
  <si>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</si>
  <si>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</si>
  <si>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</si>
  <si>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</si>
  <si>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</si>
  <si>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</si>
  <si>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</si>
  <si>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</si>
  <si>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 xml:space="preserve"> к Закону Ярославской области</t>
  </si>
  <si>
    <t>от _____________  №________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</si>
  <si>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</si>
  <si>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</si>
  <si>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</si>
  <si>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</si>
  <si>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</si>
  <si>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</si>
  <si>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2020 год
(руб.)</t>
  </si>
  <si>
    <t>Прогнозируемые доходы областного бюджета на плановый период 2019 и 2020 годов                                                  в соответствии с классификацией доходов бюджетов Российской Федерации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</si>
  <si>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</si>
  <si>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</si>
  <si>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</si>
  <si>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</si>
  <si>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</si>
  <si>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</si>
  <si>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</si>
  <si>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</si>
  <si>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000 2 02 25519 02 0000 151</t>
  </si>
  <si>
    <t>Субсидия бюджетам субъектов Российской Федерации на поддержку отрасли культуры</t>
  </si>
  <si>
    <t>000 2 02 25467 02 0000 151</t>
  </si>
  <si>
    <t>Субсидии бюджетам субъектов Российской Федерации на обеспечение развития и укрепления материально-технической базы муниципальных домов культуры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</si>
  <si>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</si>
  <si>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</si>
  <si>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000 2 02 25567 02 0000 151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</si>
  <si>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</si>
  <si>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</si>
  <si>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</si>
  <si>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Приложение 6</t>
  </si>
  <si>
    <t>Код бюджетной классификации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</si>
</sst>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3" fillId="0" borderId="0"/>
  </cellStyleXfs>
  <cellXfs count="33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3" fontId="10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3" fontId="3" fillId="2" borderId="0" xfId="0" applyNumberFormat="1" applyFont="1" applyFill="1"/>
    <xf numFmtId="0" fontId="1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view="pageBreakPreview" topLeftCell="A43" zoomScaleNormal="100" zoomScaleSheetLayoutView="100" workbookViewId="0">
      <selection activeCell="C45" sqref="C45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0" customWidth="1"/>
    <col min="4" max="4" width="20.42578125" style="10" customWidth="1"/>
    <col min="5" max="5" width="20.7109375" style="10" customWidth="1"/>
    <col min="6" max="7" width="12.7109375" style="10" bestFit="1" customWidth="1"/>
    <col min="8" max="8" width="9.140625" style="10"/>
    <col min="9" max="9" width="12.7109375" style="10" bestFit="1" customWidth="1"/>
    <col min="10" max="16384" width="9.140625" style="10"/>
  </cols>
  <sheetData>
    <row r="1" spans="1:5" x14ac:dyDescent="0.25">
      <c r="B1" s="20"/>
      <c r="E1" s="26" t="s">
        <v>155</v>
      </c>
    </row>
    <row r="2" spans="1:5" x14ac:dyDescent="0.25">
      <c r="B2" s="27"/>
      <c r="C2" s="27"/>
      <c r="E2" s="26" t="s">
        <v>127</v>
      </c>
    </row>
    <row r="3" spans="1:5" x14ac:dyDescent="0.25">
      <c r="B3" s="27"/>
      <c r="C3" s="27"/>
      <c r="E3" s="26" t="s">
        <v>128</v>
      </c>
    </row>
    <row r="4" spans="1:5" x14ac:dyDescent="0.25">
      <c r="C4" s="26"/>
    </row>
    <row r="5" spans="1:5" ht="46.5" customHeight="1" x14ac:dyDescent="0.3">
      <c r="B5" s="32" t="s">
        <v>136</v>
      </c>
      <c r="C5" s="32"/>
      <c r="D5" s="32"/>
      <c r="E5" s="32"/>
    </row>
    <row r="6" spans="1:5" ht="18.75" x14ac:dyDescent="0.3">
      <c r="B6" s="31"/>
      <c r="C6" s="31"/>
      <c r="D6" s="31"/>
      <c r="E6" s="25"/>
    </row>
    <row r="7" spans="1:5" ht="35.25" customHeight="1" x14ac:dyDescent="0.25">
      <c r="A7" s="12"/>
      <c r="B7" s="13" t="s">
        <v>156</v>
      </c>
      <c r="C7" s="13" t="s">
        <v>0</v>
      </c>
      <c r="D7" s="14" t="s">
        <v>86</v>
      </c>
      <c r="E7" s="14" t="s">
        <v>135</v>
      </c>
    </row>
    <row r="8" spans="1:5" ht="23.25" customHeight="1" x14ac:dyDescent="0.25">
      <c r="B8" s="15" t="s">
        <v>1</v>
      </c>
      <c r="C8" s="15" t="s">
        <v>2</v>
      </c>
      <c r="D8" s="3">
        <f>SUM(D9+D12+D14+D16+D20+D23+D24+D33+D37+D38+D39+D40)</f>
        <v>57538311409</v>
      </c>
      <c r="E8" s="3">
        <f>SUM(E9+E12+E14+E16+E20+E23+E24+E33+E37+E38+E39+E40)</f>
        <v>62099876009</v>
      </c>
    </row>
    <row r="9" spans="1:5" ht="24.75" customHeight="1" x14ac:dyDescent="0.25">
      <c r="B9" s="15" t="s">
        <v>54</v>
      </c>
      <c r="C9" s="15" t="s">
        <v>3</v>
      </c>
      <c r="D9" s="3">
        <f>D10+D11</f>
        <v>35390500000</v>
      </c>
      <c r="E9" s="3">
        <f>E10+E11</f>
        <v>39012500000</v>
      </c>
    </row>
    <row r="10" spans="1:5" ht="21.75" customHeight="1" x14ac:dyDescent="0.25">
      <c r="B10" s="5" t="s">
        <v>55</v>
      </c>
      <c r="C10" s="5" t="s">
        <v>4</v>
      </c>
      <c r="D10" s="4">
        <v>18224800000</v>
      </c>
      <c r="E10" s="4">
        <v>20885600000</v>
      </c>
    </row>
    <row r="11" spans="1:5" ht="21" customHeight="1" x14ac:dyDescent="0.25">
      <c r="B11" s="5" t="s">
        <v>53</v>
      </c>
      <c r="C11" s="5" t="s">
        <v>5</v>
      </c>
      <c r="D11" s="16">
        <v>17165700000</v>
      </c>
      <c r="E11" s="4">
        <v>18126900000</v>
      </c>
    </row>
    <row r="12" spans="1:5" ht="33.75" customHeight="1" x14ac:dyDescent="0.25">
      <c r="B12" s="15" t="s">
        <v>6</v>
      </c>
      <c r="C12" s="15" t="s">
        <v>7</v>
      </c>
      <c r="D12" s="3">
        <f>D13</f>
        <v>10136820000</v>
      </c>
      <c r="E12" s="3">
        <f>E13</f>
        <v>10542289600</v>
      </c>
    </row>
    <row r="13" spans="1:5" ht="35.25" customHeight="1" x14ac:dyDescent="0.25">
      <c r="B13" s="5" t="s">
        <v>8</v>
      </c>
      <c r="C13" s="5" t="s">
        <v>9</v>
      </c>
      <c r="D13" s="16">
        <v>10136820000</v>
      </c>
      <c r="E13" s="4">
        <v>10542289600</v>
      </c>
    </row>
    <row r="14" spans="1:5" ht="19.5" customHeight="1" x14ac:dyDescent="0.25">
      <c r="B14" s="15" t="s">
        <v>51</v>
      </c>
      <c r="C14" s="15" t="s">
        <v>10</v>
      </c>
      <c r="D14" s="3">
        <f>D15</f>
        <v>2363437000</v>
      </c>
      <c r="E14" s="3">
        <f>E15</f>
        <v>2431977000</v>
      </c>
    </row>
    <row r="15" spans="1:5" ht="36" customHeight="1" x14ac:dyDescent="0.25">
      <c r="B15" s="5" t="s">
        <v>52</v>
      </c>
      <c r="C15" s="5" t="s">
        <v>11</v>
      </c>
      <c r="D15" s="16">
        <v>2363437000</v>
      </c>
      <c r="E15" s="4">
        <v>2431977000</v>
      </c>
    </row>
    <row r="16" spans="1:5" ht="18.75" customHeight="1" x14ac:dyDescent="0.25">
      <c r="B16" s="15" t="s">
        <v>47</v>
      </c>
      <c r="C16" s="15" t="s">
        <v>12</v>
      </c>
      <c r="D16" s="3">
        <f>SUM(D17:D19)</f>
        <v>8661188000</v>
      </c>
      <c r="E16" s="3">
        <f>SUM(E17:E19)</f>
        <v>9121988000</v>
      </c>
    </row>
    <row r="17" spans="2:5" ht="17.25" customHeight="1" x14ac:dyDescent="0.25">
      <c r="B17" s="5" t="s">
        <v>48</v>
      </c>
      <c r="C17" s="5" t="s">
        <v>13</v>
      </c>
      <c r="D17" s="4">
        <v>7464800000</v>
      </c>
      <c r="E17" s="4">
        <v>7899000000</v>
      </c>
    </row>
    <row r="18" spans="2:5" ht="18" customHeight="1" x14ac:dyDescent="0.25">
      <c r="B18" s="5" t="s">
        <v>49</v>
      </c>
      <c r="C18" s="5" t="s">
        <v>14</v>
      </c>
      <c r="D18" s="16">
        <v>1193700000</v>
      </c>
      <c r="E18" s="4">
        <v>1220300000</v>
      </c>
    </row>
    <row r="19" spans="2:5" ht="23.25" customHeight="1" x14ac:dyDescent="0.25">
      <c r="B19" s="5" t="s">
        <v>61</v>
      </c>
      <c r="C19" s="5" t="s">
        <v>62</v>
      </c>
      <c r="D19" s="16">
        <v>2688000</v>
      </c>
      <c r="E19" s="16">
        <v>2688000</v>
      </c>
    </row>
    <row r="20" spans="2:5" ht="34.5" customHeight="1" x14ac:dyDescent="0.25">
      <c r="B20" s="15" t="s">
        <v>50</v>
      </c>
      <c r="C20" s="15" t="s">
        <v>15</v>
      </c>
      <c r="D20" s="3">
        <f>SUM(D21:D22)</f>
        <v>12442000</v>
      </c>
      <c r="E20" s="3">
        <f>SUM(E21:E22)</f>
        <v>12452000</v>
      </c>
    </row>
    <row r="21" spans="2:5" ht="21" customHeight="1" x14ac:dyDescent="0.25">
      <c r="B21" s="22" t="s">
        <v>80</v>
      </c>
      <c r="C21" s="22" t="s">
        <v>81</v>
      </c>
      <c r="D21" s="23">
        <v>8239000</v>
      </c>
      <c r="E21" s="23">
        <v>8244000</v>
      </c>
    </row>
    <row r="22" spans="2:5" ht="51" customHeight="1" x14ac:dyDescent="0.25">
      <c r="B22" s="5" t="s">
        <v>91</v>
      </c>
      <c r="C22" s="5" t="s">
        <v>92</v>
      </c>
      <c r="D22" s="16">
        <v>4203000</v>
      </c>
      <c r="E22" s="16">
        <v>4208000</v>
      </c>
    </row>
    <row r="23" spans="2:5" ht="18.75" customHeight="1" x14ac:dyDescent="0.25">
      <c r="B23" s="15" t="s">
        <v>16</v>
      </c>
      <c r="C23" s="15" t="s">
        <v>17</v>
      </c>
      <c r="D23" s="3">
        <v>219964000</v>
      </c>
      <c r="E23" s="3">
        <v>219925000</v>
      </c>
    </row>
    <row r="24" spans="2:5" ht="51" customHeight="1" x14ac:dyDescent="0.25">
      <c r="B24" s="15" t="s">
        <v>18</v>
      </c>
      <c r="C24" s="15" t="s">
        <v>19</v>
      </c>
      <c r="D24" s="3">
        <f>SUM(D25,D26,D27,D31)</f>
        <v>60362240</v>
      </c>
      <c r="E24" s="3">
        <f>SUM(E25,E26,E27,E31)</f>
        <v>65205240</v>
      </c>
    </row>
    <row r="25" spans="2:5" ht="68.25" customHeight="1" x14ac:dyDescent="0.25">
      <c r="B25" s="5" t="s">
        <v>46</v>
      </c>
      <c r="C25" s="5" t="s">
        <v>20</v>
      </c>
      <c r="D25" s="23">
        <v>6812000</v>
      </c>
      <c r="E25" s="23">
        <v>10617000</v>
      </c>
    </row>
    <row r="26" spans="2:5" ht="51" customHeight="1" x14ac:dyDescent="0.25">
      <c r="B26" s="5" t="s">
        <v>45</v>
      </c>
      <c r="C26" s="5" t="s">
        <v>21</v>
      </c>
      <c r="D26" s="16">
        <v>15000000</v>
      </c>
      <c r="E26" s="16">
        <v>15000000</v>
      </c>
    </row>
    <row r="27" spans="2:5" ht="116.25" customHeight="1" x14ac:dyDescent="0.25">
      <c r="B27" s="5" t="s">
        <v>22</v>
      </c>
      <c r="C27" s="5" t="s">
        <v>56</v>
      </c>
      <c r="D27" s="16">
        <f>D28+D29+D30</f>
        <v>22992240</v>
      </c>
      <c r="E27" s="16">
        <f>E28+E29+E30</f>
        <v>23522240</v>
      </c>
    </row>
    <row r="28" spans="2:5" ht="104.25" customHeight="1" x14ac:dyDescent="0.25">
      <c r="B28" s="6" t="s">
        <v>44</v>
      </c>
      <c r="C28" s="6" t="s">
        <v>57</v>
      </c>
      <c r="D28" s="24">
        <v>13260000</v>
      </c>
      <c r="E28" s="24">
        <v>13790000</v>
      </c>
    </row>
    <row r="29" spans="2:5" ht="99" customHeight="1" x14ac:dyDescent="0.25">
      <c r="B29" s="6" t="s">
        <v>43</v>
      </c>
      <c r="C29" s="6" t="s">
        <v>58</v>
      </c>
      <c r="D29" s="24">
        <v>9730240</v>
      </c>
      <c r="E29" s="24">
        <v>9730240</v>
      </c>
    </row>
    <row r="30" spans="2:5" ht="163.5" customHeight="1" x14ac:dyDescent="0.25">
      <c r="B30" s="6" t="s">
        <v>82</v>
      </c>
      <c r="C30" s="6" t="s">
        <v>83</v>
      </c>
      <c r="D30" s="24">
        <v>2000</v>
      </c>
      <c r="E30" s="24">
        <v>2000</v>
      </c>
    </row>
    <row r="31" spans="2:5" ht="35.25" customHeight="1" x14ac:dyDescent="0.25">
      <c r="B31" s="5" t="s">
        <v>23</v>
      </c>
      <c r="C31" s="5" t="s">
        <v>24</v>
      </c>
      <c r="D31" s="4">
        <f>D32</f>
        <v>15558000</v>
      </c>
      <c r="E31" s="4">
        <f>E32</f>
        <v>16066000</v>
      </c>
    </row>
    <row r="32" spans="2:5" ht="68.25" customHeight="1" x14ac:dyDescent="0.25">
      <c r="B32" s="6" t="s">
        <v>42</v>
      </c>
      <c r="C32" s="6" t="s">
        <v>25</v>
      </c>
      <c r="D32" s="19">
        <v>15558000</v>
      </c>
      <c r="E32" s="1">
        <v>16066000</v>
      </c>
    </row>
    <row r="33" spans="1:9" ht="20.25" customHeight="1" x14ac:dyDescent="0.25">
      <c r="B33" s="15" t="s">
        <v>26</v>
      </c>
      <c r="C33" s="15" t="s">
        <v>27</v>
      </c>
      <c r="D33" s="3">
        <f>SUM(D34:D36)</f>
        <v>69353500</v>
      </c>
      <c r="E33" s="3">
        <f>SUM(E34:E36)</f>
        <v>70773500</v>
      </c>
    </row>
    <row r="34" spans="1:9" ht="35.25" customHeight="1" x14ac:dyDescent="0.25">
      <c r="B34" s="5" t="s">
        <v>41</v>
      </c>
      <c r="C34" s="5" t="s">
        <v>28</v>
      </c>
      <c r="D34" s="23">
        <v>45350000</v>
      </c>
      <c r="E34" s="23">
        <v>46770000</v>
      </c>
    </row>
    <row r="35" spans="1:9" ht="17.25" customHeight="1" x14ac:dyDescent="0.25">
      <c r="B35" s="5" t="s">
        <v>60</v>
      </c>
      <c r="C35" s="5" t="s">
        <v>29</v>
      </c>
      <c r="D35" s="16">
        <v>2700000</v>
      </c>
      <c r="E35" s="4">
        <v>2700000</v>
      </c>
    </row>
    <row r="36" spans="1:9" ht="18" customHeight="1" x14ac:dyDescent="0.25">
      <c r="B36" s="5" t="s">
        <v>40</v>
      </c>
      <c r="C36" s="5" t="s">
        <v>30</v>
      </c>
      <c r="D36" s="16">
        <v>21303500</v>
      </c>
      <c r="E36" s="16">
        <v>21303500</v>
      </c>
    </row>
    <row r="37" spans="1:9" ht="35.25" customHeight="1" x14ac:dyDescent="0.25">
      <c r="B37" s="15" t="s">
        <v>31</v>
      </c>
      <c r="C37" s="15" t="s">
        <v>59</v>
      </c>
      <c r="D37" s="3">
        <v>30071158</v>
      </c>
      <c r="E37" s="3">
        <v>30171158</v>
      </c>
    </row>
    <row r="38" spans="1:9" ht="36.75" customHeight="1" x14ac:dyDescent="0.25">
      <c r="B38" s="15" t="s">
        <v>32</v>
      </c>
      <c r="C38" s="15" t="s">
        <v>33</v>
      </c>
      <c r="D38" s="3">
        <f>3000000+50000</f>
        <v>3050000</v>
      </c>
      <c r="E38" s="3">
        <v>1550000</v>
      </c>
    </row>
    <row r="39" spans="1:9" ht="19.5" customHeight="1" x14ac:dyDescent="0.25">
      <c r="B39" s="15" t="s">
        <v>34</v>
      </c>
      <c r="C39" s="15" t="s">
        <v>35</v>
      </c>
      <c r="D39" s="3">
        <v>588818511</v>
      </c>
      <c r="E39" s="3">
        <v>588739511</v>
      </c>
    </row>
    <row r="40" spans="1:9" ht="21" customHeight="1" x14ac:dyDescent="0.25">
      <c r="B40" s="15" t="s">
        <v>36</v>
      </c>
      <c r="C40" s="15" t="s">
        <v>37</v>
      </c>
      <c r="D40" s="3">
        <f>D41</f>
        <v>2305000</v>
      </c>
      <c r="E40" s="3">
        <f>E41</f>
        <v>2305000</v>
      </c>
    </row>
    <row r="41" spans="1:9" ht="36" customHeight="1" x14ac:dyDescent="0.25">
      <c r="B41" s="5" t="s">
        <v>38</v>
      </c>
      <c r="C41" s="5" t="s">
        <v>39</v>
      </c>
      <c r="D41" s="4">
        <v>2305000</v>
      </c>
      <c r="E41" s="4">
        <v>2305000</v>
      </c>
    </row>
    <row r="42" spans="1:9" ht="17.25" customHeight="1" x14ac:dyDescent="0.25">
      <c r="A42" s="17"/>
      <c r="B42" s="15" t="s">
        <v>63</v>
      </c>
      <c r="C42" s="15" t="s">
        <v>64</v>
      </c>
      <c r="D42" s="2">
        <f>SUM(D43,D80)</f>
        <v>4136291151</v>
      </c>
      <c r="E42" s="2">
        <f>SUM(E43,E80)</f>
        <v>4080697251</v>
      </c>
      <c r="F42" s="28"/>
      <c r="G42" s="28"/>
      <c r="I42" s="28"/>
    </row>
    <row r="43" spans="1:9" ht="35.25" customHeight="1" x14ac:dyDescent="0.25">
      <c r="A43" s="17"/>
      <c r="B43" s="15" t="s">
        <v>65</v>
      </c>
      <c r="C43" s="15" t="s">
        <v>66</v>
      </c>
      <c r="D43" s="3">
        <f>SUM(D44,D46,D57,D73)</f>
        <v>4136291151</v>
      </c>
      <c r="E43" s="3">
        <f>SUM(E44,E46,E57,E73)</f>
        <v>4080697251</v>
      </c>
    </row>
    <row r="44" spans="1:9" ht="35.25" customHeight="1" x14ac:dyDescent="0.25">
      <c r="A44" s="17"/>
      <c r="B44" s="15" t="s">
        <v>131</v>
      </c>
      <c r="C44" s="15" t="s">
        <v>132</v>
      </c>
      <c r="D44" s="3">
        <f>D45</f>
        <v>410738900</v>
      </c>
      <c r="E44" s="3">
        <f>E45</f>
        <v>450990700</v>
      </c>
    </row>
    <row r="45" spans="1:9" ht="49.5" customHeight="1" x14ac:dyDescent="0.25">
      <c r="A45" s="17"/>
      <c r="B45" s="6" t="s">
        <v>133</v>
      </c>
      <c r="C45" s="18" t="s">
        <v>134</v>
      </c>
      <c r="D45" s="1">
        <v>410738900</v>
      </c>
      <c r="E45" s="1">
        <v>450990700</v>
      </c>
    </row>
    <row r="46" spans="1:9" ht="34.5" customHeight="1" x14ac:dyDescent="0.25">
      <c r="A46" s="17"/>
      <c r="B46" s="15" t="s">
        <v>106</v>
      </c>
      <c r="C46" s="15" t="s">
        <v>107</v>
      </c>
      <c r="D46" s="2">
        <f>SUM(D47:D56)</f>
        <v>1179595000</v>
      </c>
      <c r="E46" s="2">
        <f>SUM(E47:E56)</f>
        <v>1074516500</v>
      </c>
    </row>
    <row r="47" spans="1:9" ht="48.75" customHeight="1" x14ac:dyDescent="0.25">
      <c r="A47" s="17"/>
      <c r="B47" s="6" t="s">
        <v>129</v>
      </c>
      <c r="C47" s="18" t="s">
        <v>130</v>
      </c>
      <c r="D47" s="1">
        <f>23164700+1959000+332000000+312071200-23164700-1959000-312071200</f>
        <v>332000000</v>
      </c>
      <c r="E47" s="1">
        <f>22783800+1469000+228335000+325248100-22783800-1469000-325248100</f>
        <v>228335000</v>
      </c>
      <c r="G47" s="28"/>
    </row>
    <row r="48" spans="1:9" ht="63.75" customHeight="1" x14ac:dyDescent="0.25">
      <c r="A48" s="17"/>
      <c r="B48" s="6" t="s">
        <v>137</v>
      </c>
      <c r="C48" s="18" t="s">
        <v>138</v>
      </c>
      <c r="D48" s="1">
        <f>12120000+300000000+312071200</f>
        <v>624191200</v>
      </c>
      <c r="E48" s="1">
        <f>11340000+300000000+325248100</f>
        <v>636588100</v>
      </c>
      <c r="G48" s="28"/>
    </row>
    <row r="49" spans="1:5" ht="83.25" customHeight="1" x14ac:dyDescent="0.25">
      <c r="A49" s="17"/>
      <c r="B49" s="6" t="s">
        <v>108</v>
      </c>
      <c r="C49" s="18" t="s">
        <v>109</v>
      </c>
      <c r="D49" s="1">
        <v>41255000</v>
      </c>
      <c r="E49" s="1">
        <v>42905200</v>
      </c>
    </row>
    <row r="50" spans="1:5" ht="114.75" customHeight="1" x14ac:dyDescent="0.25">
      <c r="A50" s="17"/>
      <c r="B50" s="6" t="s">
        <v>143</v>
      </c>
      <c r="C50" s="18" t="s">
        <v>144</v>
      </c>
      <c r="D50" s="1">
        <v>903400</v>
      </c>
      <c r="E50" s="1">
        <v>897500</v>
      </c>
    </row>
    <row r="51" spans="1:5" ht="66" customHeight="1" x14ac:dyDescent="0.25">
      <c r="A51" s="17"/>
      <c r="B51" s="6" t="s">
        <v>147</v>
      </c>
      <c r="C51" s="18" t="s">
        <v>148</v>
      </c>
      <c r="D51" s="1">
        <v>14583700</v>
      </c>
      <c r="E51" s="1"/>
    </row>
    <row r="52" spans="1:5" ht="66" customHeight="1" x14ac:dyDescent="0.25">
      <c r="A52" s="17"/>
      <c r="B52" s="6" t="s">
        <v>139</v>
      </c>
      <c r="C52" s="18" t="s">
        <v>140</v>
      </c>
      <c r="D52" s="1">
        <v>1771000</v>
      </c>
      <c r="E52" s="1">
        <v>1770900</v>
      </c>
    </row>
    <row r="53" spans="1:5" ht="33.75" customHeight="1" x14ac:dyDescent="0.25">
      <c r="A53" s="17"/>
      <c r="B53" s="6" t="s">
        <v>145</v>
      </c>
      <c r="C53" s="18" t="s">
        <v>146</v>
      </c>
      <c r="D53" s="1">
        <v>1644000</v>
      </c>
      <c r="E53" s="1">
        <v>1644000</v>
      </c>
    </row>
    <row r="54" spans="1:5" ht="67.5" customHeight="1" x14ac:dyDescent="0.25">
      <c r="A54" s="17"/>
      <c r="B54" s="6" t="s">
        <v>87</v>
      </c>
      <c r="C54" s="18" t="s">
        <v>149</v>
      </c>
      <c r="D54" s="1">
        <v>138123000</v>
      </c>
      <c r="E54" s="1">
        <v>138123000</v>
      </c>
    </row>
    <row r="55" spans="1:5" ht="52.5" customHeight="1" x14ac:dyDescent="0.25">
      <c r="A55" s="17"/>
      <c r="B55" s="6" t="s">
        <v>151</v>
      </c>
      <c r="C55" s="18" t="s">
        <v>154</v>
      </c>
      <c r="D55" s="1">
        <v>23164700</v>
      </c>
      <c r="E55" s="1">
        <v>22783800</v>
      </c>
    </row>
    <row r="56" spans="1:5" ht="51.75" customHeight="1" x14ac:dyDescent="0.25">
      <c r="A56" s="17"/>
      <c r="B56" s="6" t="s">
        <v>152</v>
      </c>
      <c r="C56" s="18" t="s">
        <v>153</v>
      </c>
      <c r="D56" s="1">
        <v>1959000</v>
      </c>
      <c r="E56" s="1">
        <v>1469000</v>
      </c>
    </row>
    <row r="57" spans="1:5" ht="35.25" customHeight="1" x14ac:dyDescent="0.25">
      <c r="A57" s="17"/>
      <c r="B57" s="15" t="s">
        <v>110</v>
      </c>
      <c r="C57" s="15" t="s">
        <v>111</v>
      </c>
      <c r="D57" s="3">
        <f>SUM(D58:D72)</f>
        <v>2444169500</v>
      </c>
      <c r="E57" s="3">
        <f>SUM(E58:E72)</f>
        <v>2453402300</v>
      </c>
    </row>
    <row r="58" spans="1:5" ht="67.5" customHeight="1" x14ac:dyDescent="0.25">
      <c r="A58" s="17"/>
      <c r="B58" s="6" t="s">
        <v>103</v>
      </c>
      <c r="C58" s="18" t="s">
        <v>68</v>
      </c>
      <c r="D58" s="1">
        <v>12749900</v>
      </c>
      <c r="E58" s="1">
        <v>13215700</v>
      </c>
    </row>
    <row r="59" spans="1:5" ht="81.75" customHeight="1" x14ac:dyDescent="0.25">
      <c r="A59" s="17"/>
      <c r="B59" s="6" t="s">
        <v>141</v>
      </c>
      <c r="C59" s="29" t="s">
        <v>142</v>
      </c>
      <c r="D59" s="1">
        <v>90500</v>
      </c>
      <c r="E59" s="1">
        <v>146100</v>
      </c>
    </row>
    <row r="60" spans="1:5" ht="51" customHeight="1" x14ac:dyDescent="0.25">
      <c r="A60" s="17"/>
      <c r="B60" s="6" t="s">
        <v>88</v>
      </c>
      <c r="C60" s="18" t="s">
        <v>70</v>
      </c>
      <c r="D60" s="1">
        <v>8422100</v>
      </c>
      <c r="E60" s="1">
        <v>8422100</v>
      </c>
    </row>
    <row r="61" spans="1:5" ht="50.25" customHeight="1" x14ac:dyDescent="0.25">
      <c r="A61" s="17"/>
      <c r="B61" s="6" t="s">
        <v>89</v>
      </c>
      <c r="C61" s="18" t="s">
        <v>69</v>
      </c>
      <c r="D61" s="1">
        <v>149092800</v>
      </c>
      <c r="E61" s="1">
        <v>147892300</v>
      </c>
    </row>
    <row r="62" spans="1:5" ht="114.75" customHeight="1" x14ac:dyDescent="0.25">
      <c r="A62" s="17"/>
      <c r="B62" s="6" t="s">
        <v>115</v>
      </c>
      <c r="C62" s="18" t="s">
        <v>116</v>
      </c>
      <c r="D62" s="1">
        <v>34361100</v>
      </c>
      <c r="E62" s="1">
        <v>34376100</v>
      </c>
    </row>
    <row r="63" spans="1:5" ht="84" customHeight="1" x14ac:dyDescent="0.25">
      <c r="A63" s="17"/>
      <c r="B63" s="6" t="s">
        <v>100</v>
      </c>
      <c r="C63" s="18" t="s">
        <v>79</v>
      </c>
      <c r="D63" s="1">
        <v>36024200</v>
      </c>
      <c r="E63" s="1">
        <v>37465200</v>
      </c>
    </row>
    <row r="64" spans="1:5" ht="99" customHeight="1" x14ac:dyDescent="0.25">
      <c r="A64" s="17"/>
      <c r="B64" s="6" t="s">
        <v>125</v>
      </c>
      <c r="C64" s="18" t="s">
        <v>76</v>
      </c>
      <c r="D64" s="1">
        <v>118703500</v>
      </c>
      <c r="E64" s="1">
        <v>123457000</v>
      </c>
    </row>
    <row r="65" spans="1:5" ht="86.25" customHeight="1" x14ac:dyDescent="0.25">
      <c r="A65" s="17"/>
      <c r="B65" s="6" t="s">
        <v>126</v>
      </c>
      <c r="C65" s="18" t="s">
        <v>112</v>
      </c>
      <c r="D65" s="1">
        <v>32100</v>
      </c>
      <c r="E65" s="1">
        <v>33500</v>
      </c>
    </row>
    <row r="66" spans="1:5" ht="52.5" customHeight="1" x14ac:dyDescent="0.25">
      <c r="A66" s="17"/>
      <c r="B66" s="6" t="s">
        <v>90</v>
      </c>
      <c r="C66" s="6" t="s">
        <v>67</v>
      </c>
      <c r="D66" s="1">
        <v>1054881100</v>
      </c>
      <c r="E66" s="1">
        <v>1054821400</v>
      </c>
    </row>
    <row r="67" spans="1:5" ht="66" customHeight="1" x14ac:dyDescent="0.25">
      <c r="A67" s="17"/>
      <c r="B67" s="6" t="s">
        <v>93</v>
      </c>
      <c r="C67" s="18" t="s">
        <v>71</v>
      </c>
      <c r="D67" s="1">
        <v>8698500</v>
      </c>
      <c r="E67" s="1">
        <v>8717100</v>
      </c>
    </row>
    <row r="68" spans="1:5" ht="101.25" customHeight="1" x14ac:dyDescent="0.25">
      <c r="A68" s="17"/>
      <c r="B68" s="6" t="s">
        <v>95</v>
      </c>
      <c r="C68" s="18" t="s">
        <v>114</v>
      </c>
      <c r="D68" s="1">
        <v>7370500</v>
      </c>
      <c r="E68" s="1">
        <v>7665300</v>
      </c>
    </row>
    <row r="69" spans="1:5" ht="83.25" customHeight="1" x14ac:dyDescent="0.25">
      <c r="A69" s="17"/>
      <c r="B69" s="6" t="s">
        <v>113</v>
      </c>
      <c r="C69" s="18" t="s">
        <v>94</v>
      </c>
      <c r="D69" s="1">
        <v>314200</v>
      </c>
      <c r="E69" s="1">
        <v>227400</v>
      </c>
    </row>
    <row r="70" spans="1:5" ht="67.5" customHeight="1" x14ac:dyDescent="0.25">
      <c r="A70" s="17"/>
      <c r="B70" s="6" t="s">
        <v>96</v>
      </c>
      <c r="C70" s="18" t="s">
        <v>97</v>
      </c>
      <c r="D70" s="1">
        <v>489909100</v>
      </c>
      <c r="E70" s="1">
        <v>498833300</v>
      </c>
    </row>
    <row r="71" spans="1:5" ht="130.5" customHeight="1" x14ac:dyDescent="0.25">
      <c r="A71" s="17"/>
      <c r="B71" s="6" t="s">
        <v>98</v>
      </c>
      <c r="C71" s="18" t="s">
        <v>99</v>
      </c>
      <c r="D71" s="1">
        <v>415342100</v>
      </c>
      <c r="E71" s="1">
        <v>431955700</v>
      </c>
    </row>
    <row r="72" spans="1:5" ht="36.75" customHeight="1" x14ac:dyDescent="0.25">
      <c r="A72" s="17"/>
      <c r="B72" s="6" t="s">
        <v>117</v>
      </c>
      <c r="C72" s="18" t="s">
        <v>118</v>
      </c>
      <c r="D72" s="1">
        <v>108177800</v>
      </c>
      <c r="E72" s="1">
        <v>86174100</v>
      </c>
    </row>
    <row r="73" spans="1:5" ht="18" customHeight="1" x14ac:dyDescent="0.25">
      <c r="A73" s="17"/>
      <c r="B73" s="7" t="s">
        <v>124</v>
      </c>
      <c r="C73" s="7" t="s">
        <v>72</v>
      </c>
      <c r="D73" s="2">
        <f>SUM(D74:D78)</f>
        <v>101787751</v>
      </c>
      <c r="E73" s="2">
        <f>SUM(E74:E78)</f>
        <v>101787751</v>
      </c>
    </row>
    <row r="74" spans="1:5" ht="82.5" customHeight="1" x14ac:dyDescent="0.25">
      <c r="A74" s="17"/>
      <c r="B74" s="6" t="s">
        <v>104</v>
      </c>
      <c r="C74" s="18" t="s">
        <v>119</v>
      </c>
      <c r="D74" s="1">
        <v>27312938</v>
      </c>
      <c r="E74" s="1">
        <v>27312938</v>
      </c>
    </row>
    <row r="75" spans="1:5" ht="66.75" customHeight="1" x14ac:dyDescent="0.25">
      <c r="A75" s="17"/>
      <c r="B75" s="6" t="s">
        <v>105</v>
      </c>
      <c r="C75" s="18" t="s">
        <v>150</v>
      </c>
      <c r="D75" s="1">
        <v>7720913</v>
      </c>
      <c r="E75" s="1">
        <v>7720913</v>
      </c>
    </row>
    <row r="76" spans="1:5" ht="67.5" customHeight="1" x14ac:dyDescent="0.25">
      <c r="A76" s="17"/>
      <c r="B76" s="6" t="s">
        <v>101</v>
      </c>
      <c r="C76" s="18" t="s">
        <v>102</v>
      </c>
      <c r="D76" s="1">
        <v>66753900</v>
      </c>
      <c r="E76" s="1">
        <v>66753900</v>
      </c>
    </row>
    <row r="77" spans="1:5" ht="196.5" hidden="1" customHeight="1" x14ac:dyDescent="0.25">
      <c r="A77" s="17"/>
      <c r="B77" s="6" t="s">
        <v>120</v>
      </c>
      <c r="C77" s="6" t="s">
        <v>121</v>
      </c>
      <c r="D77" s="1"/>
      <c r="E77" s="1"/>
    </row>
    <row r="78" spans="1:5" ht="66" hidden="1" customHeight="1" x14ac:dyDescent="0.25">
      <c r="A78" s="17"/>
      <c r="B78" s="6" t="s">
        <v>122</v>
      </c>
      <c r="C78" s="6" t="s">
        <v>123</v>
      </c>
      <c r="D78" s="1"/>
      <c r="E78" s="1"/>
    </row>
    <row r="79" spans="1:5" ht="33.75" hidden="1" customHeight="1" x14ac:dyDescent="0.25">
      <c r="A79" s="17"/>
      <c r="B79" s="7" t="s">
        <v>84</v>
      </c>
      <c r="C79" s="7" t="s">
        <v>85</v>
      </c>
      <c r="D79" s="21">
        <f t="shared" ref="D79" si="0">D80</f>
        <v>0</v>
      </c>
      <c r="E79" s="21">
        <f>E80</f>
        <v>0</v>
      </c>
    </row>
    <row r="80" spans="1:5" ht="50.25" hidden="1" customHeight="1" x14ac:dyDescent="0.25">
      <c r="A80" s="17"/>
      <c r="B80" s="7" t="s">
        <v>73</v>
      </c>
      <c r="C80" s="7" t="s">
        <v>74</v>
      </c>
      <c r="D80" s="2">
        <f>SUM(D81:D81)</f>
        <v>0</v>
      </c>
      <c r="E80" s="2">
        <f t="shared" ref="E80" si="1">SUM(E81:E81)</f>
        <v>0</v>
      </c>
    </row>
    <row r="81" spans="1:9" ht="99.75" hidden="1" customHeight="1" x14ac:dyDescent="0.25">
      <c r="A81" s="17"/>
      <c r="B81" s="9" t="s">
        <v>77</v>
      </c>
      <c r="C81" s="9" t="s">
        <v>78</v>
      </c>
      <c r="D81" s="8"/>
      <c r="E81" s="1"/>
    </row>
    <row r="82" spans="1:9" ht="19.5" customHeight="1" x14ac:dyDescent="0.25">
      <c r="A82" s="17"/>
      <c r="B82" s="30" t="s">
        <v>75</v>
      </c>
      <c r="C82" s="30"/>
      <c r="D82" s="2">
        <f>SUM(D8,D42)</f>
        <v>61674602560</v>
      </c>
      <c r="E82" s="2">
        <f>SUM(E8,E42)</f>
        <v>66180573260</v>
      </c>
      <c r="G82" s="28"/>
      <c r="I82" s="28"/>
    </row>
  </sheetData>
  <mergeCells count="3">
    <mergeCell ref="B82:C82"/>
    <mergeCell ref="B6:D6"/>
    <mergeCell ref="B5:E5"/>
  </mergeCells>
  <phoneticPr fontId="0" type="noConversion"/>
  <printOptions horizontalCentered="1"/>
  <pageMargins left="0.78740157480314965" right="0.39370078740157483" top="0.78740157480314965" bottom="0.59055118110236227" header="0.39370078740157483" footer="0.51181102362204722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2017-10-26T14:32:31Z</cp:lastPrinted>
  <dcterms:created xsi:type="dcterms:W3CDTF">2010-10-13T08:18:32Z</dcterms:created>
  <dcterms:modified xsi:type="dcterms:W3CDTF">2017-10-26T14:37:19Z</dcterms:modified>
</cp:coreProperties>
</file>