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510" yWindow="675" windowWidth="19905" windowHeight="18795"/>
  </bookViews>
  <sheets>
    <sheet name="Лист1" sheetId="1" r:id="rId1"/>
  </sheets>
  <definedNames>
    <definedName name="_xlnm._FilterDatabase" localSheetId="0" hidden="1">Лист1!$A$7:$N$11</definedName>
    <definedName name="Z_02A9F0FE_86B9_4ADA_AE08_2BE8DB6647BB_.wvu.FilterData" localSheetId="0" hidden="1">Лист1!$A$7:$I$32</definedName>
    <definedName name="Z_043EF814_99A3_49EA_9D7E_51C943463EA5_.wvu.FilterData" localSheetId="0" hidden="1">Лист1!$A$3:$I$884</definedName>
    <definedName name="Z_051CF4A9_5301_48FB_A445_360EA2389E01_.wvu.FilterData" localSheetId="0" hidden="1">Лист1!$A$7:$I$32</definedName>
    <definedName name="Z_09026A53_D1C5_46A6_AD66_A71DA8E112FF_.wvu.FilterData" localSheetId="0" hidden="1">Лист1!$A$7:$I$32</definedName>
    <definedName name="Z_0D899E29_3C4A_473F_8984_699885BEF8BF_.wvu.FilterData" localSheetId="0" hidden="1">Лист1!$A$3:$I$884</definedName>
    <definedName name="Z_11D5124A_3D1E_4220_8449_3FCF2DC5AB53_.wvu.FilterData" localSheetId="0" hidden="1">Лист1!$A$7:$I$32</definedName>
    <definedName name="Z_15C36215_30AB_4376_AEC9_99BFABB3A4AE_.wvu.FilterData" localSheetId="0" hidden="1">Лист1!$A$3:$I$884</definedName>
    <definedName name="Z_195EDDE9_7AB0_440A_A17A_58E6BF026252_.wvu.FilterData" localSheetId="0" hidden="1">Лист1!$A$3:$I$884</definedName>
    <definedName name="Z_1E2B4536_487A_4F4E_9EBA_AEF3A10022D9_.wvu.FilterData" localSheetId="0" hidden="1">Лист1!$A$3:$I$884</definedName>
    <definedName name="Z_1EF30F0A_80DF_4681_83E6_D3A34F96165C_.wvu.FilterData" localSheetId="0" hidden="1">Лист1!$A$7:$I$32</definedName>
    <definedName name="Z_1F27AC12_1408_4A07_B4E9_BF1EB7819517_.wvu.FilterData" localSheetId="0" hidden="1">Лист1!$A$3:$I$884</definedName>
    <definedName name="Z_20B12C7E_2389_464E_96A6_494B045DBD63_.wvu.FilterData" localSheetId="0" hidden="1">Лист1!$A$3:$I$884</definedName>
    <definedName name="Z_243ECDA4_69AE_4B20_98CE_29141C6B69EE_.wvu.FilterData" localSheetId="0" hidden="1">Лист1!$A$7:$I$32</definedName>
    <definedName name="Z_281ADE3F_375F_4EE1_95A8_57C55888A49C_.wvu.FilterData" localSheetId="0" hidden="1">Лист1!$A$3:$I$884</definedName>
    <definedName name="Z_2D081809_0A95_4D84_A78F_F9751AF80E2B_.wvu.FilterData" localSheetId="0" hidden="1">Лист1!$A$7:$I$32</definedName>
    <definedName name="Z_2F5252A3_947C_447A_879C_2BB42AA8ED70_.wvu.FilterData" localSheetId="0" hidden="1">Лист1!$A$3:$I$884</definedName>
    <definedName name="Z_2F5252A3_947C_447A_879C_2BB42AA8ED70_.wvu.PrintArea" localSheetId="0" hidden="1">Лист1!$A$3:$G$879</definedName>
    <definedName name="Z_2F5252A3_947C_447A_879C_2BB42AA8ED70_.wvu.PrintTitles" localSheetId="0" hidden="1">Лист1!$5:$7</definedName>
    <definedName name="Z_2F5252A3_947C_447A_879C_2BB42AA8ED70_.wvu.Rows" localSheetId="0" hidden="1">Лист1!$5:$5,Лист1!$168:$200,Лист1!$216:$254,Лист1!$432:$702,Лист1!$881:$882</definedName>
    <definedName name="Z_44B1CA9F_20D4_4795_98E5_92E616FE05A7_.wvu.FilterData" localSheetId="0" hidden="1">Лист1!$A$3:$I$884</definedName>
    <definedName name="Z_4F6EF16B_60C6_4406_82C3_A7E0BD540D78_.wvu.FilterData" localSheetId="0" hidden="1">Лист1!$A$3:$I$884</definedName>
    <definedName name="Z_508D52C1_9A42_4206_90C2_F5E308802ED6_.wvu.FilterData" localSheetId="0" hidden="1">Лист1!$A$3:$I$884</definedName>
    <definedName name="Z_50CFE835_24D3_4AAF_A702_1E5E33E00041_.wvu.FilterData" localSheetId="0" hidden="1">Лист1!$A$7:$I$32</definedName>
    <definedName name="Z_53C79D11_E0E3_4BE0_8E7B_EDCC1F2D7BDA_.wvu.FilterData" localSheetId="0" hidden="1">Лист1!$A$3:$I$884</definedName>
    <definedName name="Z_5B962636_FDB6_40C6_B475_DEB85604FA6F_.wvu.FilterData" localSheetId="0" hidden="1">Лист1!$A$3:$I$884</definedName>
    <definedName name="Z_645ED6B6_6DB0_44A6_8941_D2FCDB950F10_.wvu.FilterData" localSheetId="0" hidden="1">Лист1!$A$3:$I$884</definedName>
    <definedName name="Z_6BF99C6E_81F6_4EB8_A047_3F54AEB3EDEA_.wvu.FilterData" localSheetId="0" hidden="1">Лист1!$A$3:$I$884</definedName>
    <definedName name="Z_6FFC5698_510D_4BD7_AAD8_224192422A67_.wvu.FilterData" localSheetId="0" hidden="1">Лист1!$A$3:$I$884</definedName>
    <definedName name="Z_71B86A36_C9E9_4291_9AB0_6EA32A1FBB1F_.wvu.FilterData" localSheetId="0" hidden="1">Лист1!$A$7:$I$32</definedName>
    <definedName name="Z_7582577F_78B4_44BC_972B_59FC33CDB106_.wvu.FilterData" localSheetId="0" hidden="1">Лист1!$A$7:$I$32</definedName>
    <definedName name="Z_7582577F_78B4_44BC_972B_59FC33CDB106_.wvu.PrintArea" localSheetId="0" hidden="1">Лист1!$A$3:$G$879</definedName>
    <definedName name="Z_7582577F_78B4_44BC_972B_59FC33CDB106_.wvu.PrintTitles" localSheetId="0" hidden="1">Лист1!$5:$7</definedName>
    <definedName name="Z_7582577F_78B4_44BC_972B_59FC33CDB106_.wvu.Rows" localSheetId="0" hidden="1">Лист1!$5:$5,Лист1!#REF!,Лист1!$260:$264,Лист1!$267:$269,Лист1!$271:$277,Лист1!$281:$281,Лист1!$288:$293,Лист1!$303:$308,Лист1!$323:$332,Лист1!$340:$343,Лист1!$345:$345,Лист1!$351:$366,Лист1!$400:$411,Лист1!$413:$414,Лист1!$417:$431,Лист1!#REF!,Лист1!$437:$438,Лист1!$441:$442,Лист1!$445:$451,Лист1!$456:$492,Лист1!$497:$497,Лист1!$500:$525,Лист1!$538:$547,Лист1!$548:$551,Лист1!$557:$589,Лист1!$594:$597,Лист1!$603:$603,Лист1!#REF!,Лист1!$624:$624,Лист1!$628:$630,Лист1!$632:$633,Лист1!$636:$680,Лист1!$688:$702,Лист1!$706:$711,Лист1!$714:$715,Лист1!$721:$729,Лист1!$732:$740,Лист1!#REF!,Лист1!$745:$748,Лист1!$753:$758,Лист1!$762:$767,Лист1!$771:$781,Лист1!$784:$787,Лист1!$790:$793,Лист1!#REF!,Лист1!$798:$806,Лист1!$809:$831,Лист1!$834:$837,Лист1!$840:$844,Лист1!$847:$852,Лист1!$855:$858,Лист1!$861:$864,Лист1!$867:$878,Лист1!$881:$882</definedName>
    <definedName name="Z_75F363F9_0D69_4EE8_9DB9_9384AB0D8C8F_.wvu.FilterData" localSheetId="0" hidden="1">Лист1!$A$3:$I$884</definedName>
    <definedName name="Z_81C724C3_F9F0_48B8_8A04_5A1FC21A3FAF_.wvu.FilterData" localSheetId="0" hidden="1">Лист1!$A$3:$I$884</definedName>
    <definedName name="Z_84351553_D1E6_4EE1_9920_444E0BAC9337_.wvu.FilterData" localSheetId="0" hidden="1">Лист1!$A$3:$I$884</definedName>
    <definedName name="Z_84351553_D1E6_4EE1_9920_444E0BAC9337_.wvu.PrintArea" localSheetId="0" hidden="1">Лист1!$A$3:$G$880</definedName>
    <definedName name="Z_84351553_D1E6_4EE1_9920_444E0BAC9337_.wvu.PrintTitles" localSheetId="0" hidden="1">Лист1!$5:$7</definedName>
    <definedName name="Z_84351553_D1E6_4EE1_9920_444E0BAC9337_.wvu.Rows" localSheetId="0" hidden="1">Лист1!$5:$5,Лист1!$251:$251,Лист1!$881:$882</definedName>
    <definedName name="Z_8D6E4F34_C121_4ADA_8268_57A23CDE27A5_.wvu.FilterData" localSheetId="0" hidden="1">Лист1!$A$7:$I$32</definedName>
    <definedName name="Z_95F3893C_B552_4C26_B2CA_C2C6F0018CBB_.wvu.FilterData" localSheetId="0" hidden="1">Лист1!$A$3:$I$884</definedName>
    <definedName name="Z_96CDAF2D_3789_455C_8DD4_989601D77C34_.wvu.FilterData" localSheetId="0" hidden="1">Лист1!$A$3:$I$884</definedName>
    <definedName name="Z_98245357_92A0_49EC_A278_A42484F083E3_.wvu.FilterData" localSheetId="0" hidden="1">Лист1!$A$3:$I$884</definedName>
    <definedName name="Z_9E892D45_E857_45C4_A88F_A471B07FBAAC_.wvu.FilterData" localSheetId="0" hidden="1">Лист1!$A$3:$I$884</definedName>
    <definedName name="Z_A0BD7774_CACF_40D9_ADCB_30B51C8F5AC6_.wvu.FilterData" localSheetId="0" hidden="1">Лист1!$A$3:$I$884</definedName>
    <definedName name="Z_A93BA803_0450_4F01_AE54_9B63C1F5C796_.wvu.FilterData" localSheetId="0" hidden="1">Лист1!$A$7:$I$32</definedName>
    <definedName name="Z_AD2FC16A_304B_47E0_8ECD_7913528463FE_.wvu.FilterData" localSheetId="0" hidden="1">Лист1!$A$3:$I$884</definedName>
    <definedName name="Z_AE69B03D_54EA_40C4_897A_44A9B0D663D5_.wvu.FilterData" localSheetId="0" hidden="1">Лист1!$A$7:$I$32</definedName>
    <definedName name="Z_B4AEBC89_4625_4C09_AA5F_8762C5CF90D2_.wvu.FilterData" localSheetId="0" hidden="1">Лист1!$A$7:$I$32</definedName>
    <definedName name="Z_BBFD32F9_A9EC_47F3_AF12_5A78678E6084_.wvu.FilterData" localSheetId="0" hidden="1">Лист1!$A$3:$I$884</definedName>
    <definedName name="Z_BDCF4312_7D46_4102_8764_44F7C210C136_.wvu.FilterData" localSheetId="0" hidden="1">Лист1!$A$3:$I$884</definedName>
    <definedName name="Z_BF042776_F251_4279_902F_54AE6884326F_.wvu.FilterData" localSheetId="0" hidden="1">Лист1!$A$7:$I$32</definedName>
    <definedName name="Z_C0433F86_6D50_4DAD_AF26_049B602C8C8C_.wvu.FilterData" localSheetId="0" hidden="1">Лист1!$A$3:$I$884</definedName>
    <definedName name="Z_C0433F86_6D50_4DAD_AF26_049B602C8C8C_.wvu.PrintArea" localSheetId="0" hidden="1">Лист1!$A$3:$G$880</definedName>
    <definedName name="Z_C0433F86_6D50_4DAD_AF26_049B602C8C8C_.wvu.PrintTitles" localSheetId="0" hidden="1">Лист1!$5:$7</definedName>
    <definedName name="Z_C0433F86_6D50_4DAD_AF26_049B602C8C8C_.wvu.Rows" localSheetId="0" hidden="1">Лист1!$5:$5,Лист1!$881:$882</definedName>
    <definedName name="Z_C0DB3AA3_4D24_4B41_87A3_DA8A70815763_.wvu.FilterData" localSheetId="0" hidden="1">Лист1!$A$7:$I$32</definedName>
    <definedName name="Z_C0DB3AA3_4D24_4B41_87A3_DA8A70815763_.wvu.PrintArea" localSheetId="0" hidden="1">Лист1!$A$3:$G$879</definedName>
    <definedName name="Z_C0DB3AA3_4D24_4B41_87A3_DA8A70815763_.wvu.PrintTitles" localSheetId="0" hidden="1">Лист1!$5:$7</definedName>
    <definedName name="Z_C0DB3AA3_4D24_4B41_87A3_DA8A70815763_.wvu.Rows" localSheetId="0" hidden="1">Лист1!$5:$5,Лист1!$881:$882</definedName>
    <definedName name="Z_C304F6B8_0D2D_4448_A20C_A061C0372350_.wvu.FilterData" localSheetId="0" hidden="1">Лист1!$A$3:$I$884</definedName>
    <definedName name="Z_C6024331_E149_433D_9547_6059F0660EF7_.wvu.FilterData" localSheetId="0" hidden="1">Лист1!$E$3:$E$884</definedName>
    <definedName name="Z_C6024331_E149_433D_9547_6059F0660EF7_.wvu.PrintArea" localSheetId="0" hidden="1">Лист1!$A$3:$G$880</definedName>
    <definedName name="Z_C6024331_E149_433D_9547_6059F0660EF7_.wvu.PrintTitles" localSheetId="0" hidden="1">Лист1!$5:$7</definedName>
    <definedName name="Z_C6024331_E149_433D_9547_6059F0660EF7_.wvu.Rows" localSheetId="0" hidden="1">Лист1!$5:$5,Лист1!$12:$12,Лист1!$26:$49,Лист1!$76:$77,Лист1!$79:$81,Лист1!#REF!,Лист1!$84:$84,Лист1!$90:$90,Лист1!$92:$93,Лист1!#REF!,Лист1!$99:$101,Лист1!#REF!,Лист1!$126:$130,Лист1!$138:$140,Лист1!$146:$146,Лист1!$150:$156,Лист1!$163:$163,Лист1!$166:$166,Лист1!$181:$185,Лист1!$200:$200,Лист1!$208:$211,Лист1!$215:$215,Лист1!$217:$226,Лист1!$228:$234,Лист1!$238:$241,Лист1!$243:$248,Лист1!#REF!,Лист1!#REF!,Лист1!#REF!,Лист1!$262:$264,Лист1!$267:$269,Лист1!$275:$277,Лист1!$281:$281,Лист1!#REF!,Лист1!$288:$293,Лист1!$301:$306,Лист1!$319:$322,Лист1!$324:$325,Лист1!$329:$332,Лист1!$340:$343,Лист1!$345:$345,Лист1!$355:$366,Лист1!$400:$411,Лист1!$413:$418,Лист1!$421:$421,Лист1!$424:$431,Лист1!#REF!,Лист1!$437:$451,Лист1!$456:$458,Лист1!$461:$462,Лист1!$467:$474,Лист1!$483:$492,Лист1!$497:$497,Лист1!$500:$501,Лист1!$504:$514,Лист1!$517:$525,Лист1!$546:$547,Лист1!#REF!,Лист1!#REF!,Лист1!$557:$561,Лист1!$565:$568,Лист1!$572:$580,Лист1!$585:$585,Лист1!$587:$589,Лист1!$591:$593,Лист1!$597:$597,Лист1!$609:$612,Лист1!$617:$619,Лист1!$623:$624,Лист1!$628:$630,Лист1!$632:$637,Лист1!$640:$644,Лист1!$647:$647,Лист1!$652:$665,Лист1!$668:$671,Лист1!$676:$680,Лист1!$688:$690,Лист1!$696:$698,Лист1!$701:$702,Лист1!$707:$715,Лист1!$722:$729,Лист1!$732:$736,Лист1!$739:$740,Лист1!#REF!,Лист1!$745:$748,Лист1!$753:$755,Лист1!$758:$758,Лист1!#REF!,Лист1!#REF!,Лист1!$775:$776,Лист1!$779:$781,Лист1!$786:$787,Лист1!$792:$793,Лист1!#REF!,Лист1!$799:$801,Лист1!$804:$806,Лист1!$810:$813,Лист1!$819:$824,Лист1!$829:$831,Лист1!$836:$837,Лист1!$841:$844,Лист1!#REF!,Лист1!#REF!,Лист1!$855:$858,Лист1!$861:$864,Лист1!$867:$868,Лист1!$871:$878,Лист1!$881:$882</definedName>
    <definedName name="Z_C81684A6_61ED_4205_AF74_E88ABE089448_.wvu.FilterData" localSheetId="0" hidden="1">Лист1!$A$7:$I$32</definedName>
    <definedName name="Z_CDB48D4D_BA37_44D7_91F4_0B3444EBE2F7_.wvu.FilterData" localSheetId="0" hidden="1">Лист1!$A$3:$I$884</definedName>
    <definedName name="Z_CE7E3295_8212_47CD_8A03_48CC2539FB31_.wvu.FilterData" localSheetId="0" hidden="1">Лист1!$A$7:$I$32</definedName>
    <definedName name="Z_CE7E3295_8212_47CD_8A03_48CC2539FB31_.wvu.PrintArea" localSheetId="0" hidden="1">Лист1!$A$3:$G$879</definedName>
    <definedName name="Z_CE7E3295_8212_47CD_8A03_48CC2539FB31_.wvu.PrintTitles" localSheetId="0" hidden="1">Лист1!$5:$7</definedName>
    <definedName name="Z_CE7E3295_8212_47CD_8A03_48CC2539FB31_.wvu.Rows" localSheetId="0" hidden="1">Лист1!$5:$5,Лист1!$881:$882</definedName>
    <definedName name="Z_D20B9577_D0EB_4102_A7C2_3947083FCB09_.wvu.FilterData" localSheetId="0" hidden="1">Лист1!$A$3:$I$884</definedName>
    <definedName name="Z_D2101E4C_4784_4C59_92B8_5305E10BF48D_.wvu.FilterData" localSheetId="0" hidden="1">Лист1!$A$3:$I$884</definedName>
    <definedName name="Z_D48290BD_F041_4E87_A86A_92DC79D1C4BC_.wvu.FilterData" localSheetId="0" hidden="1">Лист1!$A$3:$I$884</definedName>
    <definedName name="Z_D48290BD_F041_4E87_A86A_92DC79D1C4BC_.wvu.PrintArea" localSheetId="0" hidden="1">Лист1!$A$3:$G$879</definedName>
    <definedName name="Z_D48290BD_F041_4E87_A86A_92DC79D1C4BC_.wvu.PrintTitles" localSheetId="0" hidden="1">Лист1!$5:$7</definedName>
    <definedName name="Z_D48290BD_F041_4E87_A86A_92DC79D1C4BC_.wvu.Rows" localSheetId="0" hidden="1">Лист1!$5:$5,Лист1!$881:$882</definedName>
    <definedName name="Z_DBBC9C30_427D_4445_B7F2_7226FB0DCA1D_.wvu.FilterData" localSheetId="0" hidden="1">Лист1!$A$3:$I$884</definedName>
    <definedName name="Z_DD61B509_A961_4EA4_8EA7_3122B36A98F7_.wvu.FilterData" localSheetId="0" hidden="1">Лист1!$A$3:$I$884</definedName>
    <definedName name="Z_E16FA0E2_BD42_4700_9756_EA4BA36D05AF_.wvu.FilterData" localSheetId="0" hidden="1">Лист1!$A$7:$I$32</definedName>
    <definedName name="Z_F06167F9_B806_4548_A6DD_11B62893AA8A_.wvu.FilterData" localSheetId="0" hidden="1">Лист1!$A$3:$I$884</definedName>
    <definedName name="Z_F1424C43_03C0_47F0_9B94_1D371D070BDA_.wvu.FilterData" localSheetId="0" hidden="1">Лист1!$A$3:$I$884</definedName>
    <definedName name="Z_F50A9206_6AB2_408A_951F_4EEE8F5FAD12_.wvu.FilterData" localSheetId="0" hidden="1">Лист1!$A$7:$I$32</definedName>
    <definedName name="Z_F50A9206_6AB2_408A_951F_4EEE8F5FAD12_.wvu.PrintArea" localSheetId="0" hidden="1">Лист1!$A$3:$G$879</definedName>
    <definedName name="Z_F50A9206_6AB2_408A_951F_4EEE8F5FAD12_.wvu.PrintTitles" localSheetId="0" hidden="1">Лист1!$5:$7</definedName>
    <definedName name="Z_F50A9206_6AB2_408A_951F_4EEE8F5FAD12_.wvu.Rows" localSheetId="0" hidden="1">Лист1!$5:$5,Лист1!$881:$882</definedName>
    <definedName name="Z_FA512E41_C4BD_450A_9DE4_09791DF24DE0_.wvu.FilterData" localSheetId="0" hidden="1">Лист1!$A$3:$I$884</definedName>
    <definedName name="Z_FCF7F1B7_7408_46F6_A57C_275B0DCDA378_.wvu.FilterData" localSheetId="0" hidden="1">Лист1!$A$3:$I$884</definedName>
    <definedName name="Z_FCF7F1B7_7408_46F6_A57C_275B0DCDA378_.wvu.PrintArea" localSheetId="0" hidden="1">Лист1!$A$3:$G$879</definedName>
    <definedName name="Z_FCF7F1B7_7408_46F6_A57C_275B0DCDA378_.wvu.PrintTitles" localSheetId="0" hidden="1">Лист1!$5:$7</definedName>
    <definedName name="Z_FCF7F1B7_7408_46F6_A57C_275B0DCDA378_.wvu.Rows" localSheetId="0" hidden="1">Лист1!$5:$5,Лист1!$881:$882</definedName>
    <definedName name="Z_FDE56866_4EA4_4F23_8438_731D5A8B0DB5_.wvu.FilterData" localSheetId="0" hidden="1">Лист1!$A$7:$I$32</definedName>
    <definedName name="Z_FEE66988_B88F_430C_BC9C_67E21EA3ABFB_.wvu.FilterData" localSheetId="0" hidden="1">Лист1!$A$3:$I$884</definedName>
    <definedName name="Z_FFE31243_0850_4987_83F4_B67B1BD7DF08_.wvu.FilterData" localSheetId="0" hidden="1">Лист1!$A$3:$I$884</definedName>
    <definedName name="_xlnm.Print_Titles" localSheetId="0">Лист1!$5:$7</definedName>
    <definedName name="_xlnm.Print_Area" localSheetId="0">Лист1!$A$1:$G$879</definedName>
  </definedNames>
  <calcPr calcId="145621"/>
  <customWorkbookViews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Мальцева Елена Викторовна - Личное представление" guid="{C0433F86-6D50-4DAD-AF26-049B602C8C8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E866" i="1" l="1"/>
  <c r="E770" i="1" l="1"/>
  <c r="E205" i="1" l="1"/>
  <c r="C44" i="1" l="1"/>
  <c r="D44" i="1"/>
  <c r="E44" i="1"/>
  <c r="F44" i="1"/>
  <c r="D543" i="1" l="1"/>
  <c r="E543" i="1"/>
  <c r="F543" i="1"/>
  <c r="C543" i="1"/>
  <c r="E204" i="1" l="1"/>
  <c r="E118" i="1"/>
  <c r="D282" i="1"/>
  <c r="D281" i="1" s="1"/>
  <c r="E282" i="1"/>
  <c r="E281" i="1" s="1"/>
  <c r="F282" i="1"/>
  <c r="F281" i="1" s="1"/>
  <c r="C282" i="1"/>
  <c r="C281" i="1" s="1"/>
  <c r="D382" i="1" l="1"/>
  <c r="D381" i="1" s="1"/>
  <c r="E382" i="1"/>
  <c r="E381" i="1" s="1"/>
  <c r="F382" i="1"/>
  <c r="F381" i="1" s="1"/>
  <c r="C382" i="1"/>
  <c r="C381" i="1" s="1"/>
  <c r="D395" i="1" l="1"/>
  <c r="D394" i="1" s="1"/>
  <c r="E395" i="1"/>
  <c r="E394" i="1" s="1"/>
  <c r="F395" i="1"/>
  <c r="F394" i="1" s="1"/>
  <c r="C395" i="1"/>
  <c r="C394" i="1" s="1"/>
  <c r="D479" i="1" l="1"/>
  <c r="E479" i="1"/>
  <c r="F479" i="1"/>
  <c r="C479" i="1"/>
  <c r="C368" i="1"/>
  <c r="E286" i="1"/>
  <c r="E850" i="1"/>
  <c r="D601" i="1"/>
  <c r="E601" i="1"/>
  <c r="F601" i="1"/>
  <c r="C601" i="1"/>
  <c r="C481" i="1"/>
  <c r="D481" i="1"/>
  <c r="E481" i="1"/>
  <c r="F481" i="1"/>
  <c r="C493" i="1"/>
  <c r="F493" i="1"/>
  <c r="E493" i="1"/>
  <c r="D493" i="1"/>
  <c r="C459" i="1"/>
  <c r="C463" i="1"/>
  <c r="F463" i="1"/>
  <c r="E463" i="1"/>
  <c r="D463" i="1"/>
  <c r="D250" i="1"/>
  <c r="E250" i="1"/>
  <c r="F250" i="1"/>
  <c r="C250" i="1"/>
  <c r="D289" i="1" l="1"/>
  <c r="E289" i="1"/>
  <c r="F289" i="1"/>
  <c r="C289" i="1"/>
  <c r="D141" i="1"/>
  <c r="E141" i="1"/>
  <c r="F141" i="1"/>
  <c r="C141" i="1"/>
  <c r="D172" i="1" l="1"/>
  <c r="E172" i="1"/>
  <c r="F172" i="1"/>
  <c r="C172" i="1"/>
  <c r="D606" i="1" l="1"/>
  <c r="E606" i="1"/>
  <c r="F606" i="1"/>
  <c r="C606" i="1"/>
  <c r="C605" i="1" s="1"/>
  <c r="D610" i="1"/>
  <c r="D609" i="1" s="1"/>
  <c r="E610" i="1"/>
  <c r="E609" i="1" s="1"/>
  <c r="F610" i="1"/>
  <c r="F609" i="1" s="1"/>
  <c r="D617" i="1"/>
  <c r="E617" i="1"/>
  <c r="F617" i="1"/>
  <c r="C617" i="1"/>
  <c r="E260" i="1" l="1"/>
  <c r="C260" i="1"/>
  <c r="D304" i="1" l="1"/>
  <c r="E304" i="1"/>
  <c r="F304" i="1"/>
  <c r="C304" i="1"/>
  <c r="D741" i="1"/>
  <c r="E741" i="1"/>
  <c r="F741" i="1"/>
  <c r="C741" i="1"/>
  <c r="D368" i="1"/>
  <c r="E368" i="1"/>
  <c r="F368" i="1"/>
  <c r="C367" i="1"/>
  <c r="E310" i="1"/>
  <c r="F310" i="1"/>
  <c r="D367" i="1" l="1"/>
  <c r="F367" i="1"/>
  <c r="E367" i="1"/>
  <c r="E296" i="1"/>
  <c r="F296" i="1"/>
  <c r="C307" i="1"/>
  <c r="C306" i="1" s="1"/>
  <c r="D307" i="1"/>
  <c r="D306" i="1" s="1"/>
  <c r="E307" i="1"/>
  <c r="E306" i="1" s="1"/>
  <c r="F307" i="1"/>
  <c r="F306" i="1" s="1"/>
  <c r="D42" i="1" l="1"/>
  <c r="E42" i="1"/>
  <c r="F42" i="1"/>
  <c r="C42" i="1"/>
  <c r="E832" i="1"/>
  <c r="E777" i="1"/>
  <c r="E768" i="1"/>
  <c r="C719" i="1"/>
  <c r="D719" i="1"/>
  <c r="E719" i="1"/>
  <c r="F719" i="1"/>
  <c r="D683" i="1"/>
  <c r="E683" i="1"/>
  <c r="F683" i="1"/>
  <c r="C683" i="1"/>
  <c r="D535" i="1"/>
  <c r="E535" i="1"/>
  <c r="F535" i="1"/>
  <c r="C535" i="1"/>
  <c r="D527" i="1"/>
  <c r="E527" i="1"/>
  <c r="F527" i="1"/>
  <c r="C527" i="1"/>
  <c r="D517" i="1"/>
  <c r="E517" i="1"/>
  <c r="F517" i="1"/>
  <c r="C517" i="1"/>
  <c r="E459" i="1"/>
  <c r="D434" i="1"/>
  <c r="E434" i="1"/>
  <c r="F434" i="1"/>
  <c r="C434" i="1"/>
  <c r="D244" i="1"/>
  <c r="E244" i="1"/>
  <c r="F244" i="1"/>
  <c r="C244" i="1"/>
  <c r="D41" i="1" l="1"/>
  <c r="E41" i="1"/>
  <c r="C41" i="1"/>
  <c r="C526" i="1"/>
  <c r="E526" i="1"/>
  <c r="D526" i="1"/>
  <c r="F526" i="1"/>
  <c r="F41" i="1"/>
  <c r="D203" i="1"/>
  <c r="E203" i="1"/>
  <c r="F203" i="1"/>
  <c r="C203" i="1"/>
  <c r="D128" i="1"/>
  <c r="E128" i="1"/>
  <c r="F128" i="1"/>
  <c r="C128" i="1"/>
  <c r="D104" i="1"/>
  <c r="E104" i="1"/>
  <c r="F104" i="1"/>
  <c r="C104" i="1"/>
  <c r="E14" i="1"/>
  <c r="D554" i="1" l="1"/>
  <c r="C554" i="1"/>
  <c r="E272" i="1"/>
  <c r="E271" i="1" s="1"/>
  <c r="E326" i="1" l="1"/>
  <c r="C326" i="1"/>
  <c r="E301" i="1"/>
  <c r="D301" i="1"/>
  <c r="F301" i="1"/>
  <c r="C301" i="1"/>
  <c r="D194" i="1"/>
  <c r="D193" i="1" s="1"/>
  <c r="C194" i="1"/>
  <c r="C193" i="1" s="1"/>
  <c r="E194" i="1"/>
  <c r="E193" i="1" s="1"/>
  <c r="F194" i="1"/>
  <c r="F193" i="1" s="1"/>
  <c r="C191" i="1"/>
  <c r="C190" i="1" s="1"/>
  <c r="E184" i="1" l="1"/>
  <c r="C184" i="1"/>
  <c r="E95" i="1"/>
  <c r="E335" i="1" l="1"/>
  <c r="F335" i="1"/>
  <c r="C335" i="1"/>
  <c r="D335" i="1"/>
  <c r="C542" i="1"/>
  <c r="D875" i="1" l="1"/>
  <c r="D869" i="1"/>
  <c r="D867" i="1"/>
  <c r="D865" i="1"/>
  <c r="D859" i="1"/>
  <c r="D853" i="1"/>
  <c r="D851" i="1"/>
  <c r="D849" i="1"/>
  <c r="D847" i="1"/>
  <c r="D845" i="1"/>
  <c r="D841" i="1"/>
  <c r="D838" i="1"/>
  <c r="D832" i="1"/>
  <c r="D825" i="1"/>
  <c r="D820" i="1"/>
  <c r="D814" i="1"/>
  <c r="D807" i="1"/>
  <c r="D802" i="1"/>
  <c r="D796" i="1"/>
  <c r="D794" i="1"/>
  <c r="D788" i="1"/>
  <c r="D782" i="1"/>
  <c r="D777" i="1"/>
  <c r="D773" i="1"/>
  <c r="D771" i="1"/>
  <c r="D768" i="1"/>
  <c r="D764" i="1"/>
  <c r="D759" i="1"/>
  <c r="D756" i="1"/>
  <c r="D749" i="1"/>
  <c r="D743" i="1"/>
  <c r="D737" i="1"/>
  <c r="D730" i="1"/>
  <c r="D716" i="1"/>
  <c r="D712" i="1"/>
  <c r="D704" i="1"/>
  <c r="D699" i="1"/>
  <c r="D696" i="1"/>
  <c r="D692" i="1"/>
  <c r="D691" i="1" s="1"/>
  <c r="D689" i="1"/>
  <c r="D686" i="1"/>
  <c r="D682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48" i="1"/>
  <c r="D645" i="1"/>
  <c r="D642" i="1"/>
  <c r="D640" i="1"/>
  <c r="D638" i="1"/>
  <c r="D636" i="1"/>
  <c r="D634" i="1"/>
  <c r="D632" i="1"/>
  <c r="D629" i="1"/>
  <c r="D626" i="1"/>
  <c r="D622" i="1"/>
  <c r="D621" i="1" s="1"/>
  <c r="D614" i="1"/>
  <c r="D613" i="1" s="1"/>
  <c r="D605" i="1"/>
  <c r="D600" i="1"/>
  <c r="D599" i="1" s="1"/>
  <c r="D595" i="1"/>
  <c r="D594" i="1" s="1"/>
  <c r="D592" i="1" s="1"/>
  <c r="D591" i="1" s="1"/>
  <c r="D588" i="1"/>
  <c r="D587" i="1" s="1"/>
  <c r="D583" i="1"/>
  <c r="D582" i="1" s="1"/>
  <c r="D579" i="1"/>
  <c r="D575" i="1"/>
  <c r="D570" i="1"/>
  <c r="D569" i="1" s="1"/>
  <c r="D567" i="1"/>
  <c r="D566" i="1" s="1"/>
  <c r="D563" i="1"/>
  <c r="D562" i="1" s="1"/>
  <c r="D557" i="1"/>
  <c r="D549" i="1"/>
  <c r="D548" i="1" s="1"/>
  <c r="D542" i="1"/>
  <c r="D539" i="1"/>
  <c r="D538" i="1" s="1"/>
  <c r="D523" i="1"/>
  <c r="D515" i="1"/>
  <c r="D509" i="1"/>
  <c r="D507" i="1"/>
  <c r="D504" i="1"/>
  <c r="D502" i="1"/>
  <c r="D500" i="1"/>
  <c r="D498" i="1"/>
  <c r="D495" i="1"/>
  <c r="D490" i="1"/>
  <c r="D488" i="1"/>
  <c r="D486" i="1"/>
  <c r="D475" i="1"/>
  <c r="D473" i="1"/>
  <c r="D471" i="1"/>
  <c r="D468" i="1"/>
  <c r="D465" i="1"/>
  <c r="D461" i="1"/>
  <c r="D459" i="1"/>
  <c r="D457" i="1"/>
  <c r="D454" i="1"/>
  <c r="D452" i="1"/>
  <c r="D450" i="1"/>
  <c r="D448" i="1"/>
  <c r="D446" i="1"/>
  <c r="D443" i="1"/>
  <c r="D441" i="1"/>
  <c r="D439" i="1"/>
  <c r="D437" i="1"/>
  <c r="D433" i="1"/>
  <c r="D430" i="1"/>
  <c r="D422" i="1"/>
  <c r="D419" i="1"/>
  <c r="D417" i="1"/>
  <c r="D415" i="1"/>
  <c r="D413" i="1"/>
  <c r="D410" i="1"/>
  <c r="D409" i="1" s="1"/>
  <c r="D405" i="1"/>
  <c r="D403" i="1" s="1"/>
  <c r="D401" i="1"/>
  <c r="D391" i="1"/>
  <c r="D386" i="1"/>
  <c r="D385" i="1" s="1"/>
  <c r="D360" i="1"/>
  <c r="D359" i="1" s="1"/>
  <c r="D353" i="1"/>
  <c r="D352" i="1" s="1"/>
  <c r="D347" i="1"/>
  <c r="D346" i="1" s="1"/>
  <c r="D344" i="1"/>
  <c r="D340" i="1"/>
  <c r="D337" i="1"/>
  <c r="D334" i="1" s="1"/>
  <c r="D331" i="1"/>
  <c r="D330" i="1" s="1"/>
  <c r="D326" i="1"/>
  <c r="D324" i="1"/>
  <c r="D310" i="1"/>
  <c r="D309" i="1" s="1"/>
  <c r="D296" i="1"/>
  <c r="D295" i="1" s="1"/>
  <c r="D292" i="1"/>
  <c r="D288" i="1" s="1"/>
  <c r="D286" i="1"/>
  <c r="D285" i="1" s="1"/>
  <c r="D279" i="1"/>
  <c r="D278" i="1" s="1"/>
  <c r="D272" i="1"/>
  <c r="D271" i="1" s="1"/>
  <c r="D268" i="1"/>
  <c r="D267" i="1" s="1"/>
  <c r="D265" i="1"/>
  <c r="D260" i="1"/>
  <c r="D257" i="1"/>
  <c r="D256" i="1" s="1"/>
  <c r="D253" i="1"/>
  <c r="D252" i="1" s="1"/>
  <c r="D249" i="1"/>
  <c r="D247" i="1"/>
  <c r="D246" i="1" s="1"/>
  <c r="D243" i="1"/>
  <c r="D235" i="1"/>
  <c r="D227" i="1" s="1"/>
  <c r="D232" i="1"/>
  <c r="D230" i="1"/>
  <c r="D228" i="1"/>
  <c r="D225" i="1"/>
  <c r="D223" i="1"/>
  <c r="D221" i="1"/>
  <c r="D218" i="1"/>
  <c r="D217" i="1" s="1"/>
  <c r="D213" i="1"/>
  <c r="D212" i="1" s="1"/>
  <c r="D208" i="1"/>
  <c r="D207" i="1" s="1"/>
  <c r="D202" i="1"/>
  <c r="D198" i="1"/>
  <c r="D197" i="1" s="1"/>
  <c r="D196" i="1" s="1"/>
  <c r="D191" i="1"/>
  <c r="D190" i="1" s="1"/>
  <c r="D187" i="1"/>
  <c r="D186" i="1" s="1"/>
  <c r="D183" i="1"/>
  <c r="D182" i="1" s="1"/>
  <c r="D179" i="1"/>
  <c r="D175" i="1"/>
  <c r="D170" i="1"/>
  <c r="D164" i="1"/>
  <c r="D161" i="1"/>
  <c r="D159" i="1"/>
  <c r="D155" i="1"/>
  <c r="D147" i="1"/>
  <c r="D144" i="1"/>
  <c r="D131" i="1"/>
  <c r="D126" i="1"/>
  <c r="D124" i="1"/>
  <c r="D103" i="1"/>
  <c r="D96" i="1"/>
  <c r="D94" i="1"/>
  <c r="D92" i="1"/>
  <c r="D88" i="1"/>
  <c r="D85" i="1"/>
  <c r="D83" i="1"/>
  <c r="D52" i="1"/>
  <c r="D51" i="1" s="1"/>
  <c r="D47" i="1"/>
  <c r="D46" i="1" s="1"/>
  <c r="D38" i="1"/>
  <c r="D37" i="1" s="1"/>
  <c r="D35" i="1"/>
  <c r="D34" i="1" s="1"/>
  <c r="D31" i="1"/>
  <c r="D30" i="1" s="1"/>
  <c r="D28" i="1"/>
  <c r="D27" i="1" s="1"/>
  <c r="D14" i="1"/>
  <c r="D13" i="1" s="1"/>
  <c r="D10" i="1"/>
  <c r="D9" i="1" s="1"/>
  <c r="D270" i="1" l="1"/>
  <c r="D436" i="1"/>
  <c r="D432" i="1" s="1"/>
  <c r="D169" i="1"/>
  <c r="D168" i="1" s="1"/>
  <c r="D259" i="1"/>
  <c r="D255" i="1" s="1"/>
  <c r="D323" i="1"/>
  <c r="D294" i="1" s="1"/>
  <c r="D390" i="1"/>
  <c r="D625" i="1"/>
  <c r="D574" i="1"/>
  <c r="D400" i="1"/>
  <c r="D685" i="1"/>
  <c r="D681" i="1" s="1"/>
  <c r="D366" i="1"/>
  <c r="D631" i="1"/>
  <c r="D123" i="1"/>
  <c r="D82" i="1"/>
  <c r="D695" i="1"/>
  <c r="D694" i="1" s="1"/>
  <c r="D703" i="1"/>
  <c r="D553" i="1"/>
  <c r="D91" i="1"/>
  <c r="D143" i="1"/>
  <c r="D201" i="1"/>
  <c r="D158" i="1"/>
  <c r="D157" i="1" s="1"/>
  <c r="D339" i="1"/>
  <c r="D333" i="1" s="1"/>
  <c r="D220" i="1"/>
  <c r="D216" i="1" s="1"/>
  <c r="D412" i="1"/>
  <c r="D284" i="1"/>
  <c r="D351" i="1"/>
  <c r="D590" i="1"/>
  <c r="D242" i="1"/>
  <c r="D604" i="1"/>
  <c r="D8" i="1"/>
  <c r="D537" i="1"/>
  <c r="D581" i="1"/>
  <c r="D620" i="1" l="1"/>
  <c r="D552" i="1"/>
  <c r="D399" i="1"/>
  <c r="D50" i="1"/>
  <c r="D102" i="1"/>
  <c r="D879" i="1" l="1"/>
  <c r="E208" i="1" l="1"/>
  <c r="E207" i="1" s="1"/>
  <c r="F208" i="1"/>
  <c r="F207" i="1" s="1"/>
  <c r="C208" i="1"/>
  <c r="C207" i="1" s="1"/>
  <c r="C35" i="1"/>
  <c r="C34" i="1" s="1"/>
  <c r="C31" i="1"/>
  <c r="F35" i="1"/>
  <c r="F34" i="1" s="1"/>
  <c r="E35" i="1"/>
  <c r="E34" i="1" s="1"/>
  <c r="C391" i="1"/>
  <c r="C386" i="1"/>
  <c r="C385" i="1" s="1"/>
  <c r="C523" i="1"/>
  <c r="E405" i="1"/>
  <c r="F405" i="1"/>
  <c r="C405" i="1"/>
  <c r="F391" i="1"/>
  <c r="E391" i="1"/>
  <c r="F386" i="1"/>
  <c r="F385" i="1" s="1"/>
  <c r="E386" i="1"/>
  <c r="E385" i="1" s="1"/>
  <c r="E366" i="1"/>
  <c r="F390" i="1" l="1"/>
  <c r="E390" i="1"/>
  <c r="C390" i="1"/>
  <c r="C366" i="1"/>
  <c r="F366" i="1"/>
  <c r="E52" i="1" l="1"/>
  <c r="F14" i="1"/>
  <c r="C14" i="1"/>
  <c r="E475" i="1"/>
  <c r="F475" i="1"/>
  <c r="C475" i="1"/>
  <c r="E542" i="1" l="1"/>
  <c r="F542" i="1"/>
  <c r="E452" i="1" l="1"/>
  <c r="F452" i="1"/>
  <c r="C452" i="1"/>
  <c r="F52" i="1" l="1"/>
  <c r="E187" i="1" l="1"/>
  <c r="F187" i="1"/>
  <c r="C187" i="1"/>
  <c r="C52" i="1" l="1"/>
  <c r="E337" i="1" l="1"/>
  <c r="E334" i="1" s="1"/>
  <c r="F337" i="1"/>
  <c r="F334" i="1" s="1"/>
  <c r="C337" i="1"/>
  <c r="C334" i="1" s="1"/>
  <c r="E648" i="1"/>
  <c r="F648" i="1"/>
  <c r="C648" i="1"/>
  <c r="E51" i="1"/>
  <c r="F51" i="1"/>
  <c r="C768" i="1"/>
  <c r="C849" i="1"/>
  <c r="E849" i="1"/>
  <c r="F849" i="1"/>
  <c r="C771" i="1"/>
  <c r="E771" i="1"/>
  <c r="F771" i="1"/>
  <c r="C773" i="1"/>
  <c r="E773" i="1"/>
  <c r="F773" i="1"/>
  <c r="C777" i="1"/>
  <c r="F777" i="1"/>
  <c r="C782" i="1"/>
  <c r="E782" i="1"/>
  <c r="F782" i="1"/>
  <c r="C788" i="1"/>
  <c r="E788" i="1"/>
  <c r="F788" i="1"/>
  <c r="E759" i="1"/>
  <c r="F759" i="1"/>
  <c r="C759" i="1"/>
  <c r="E764" i="1"/>
  <c r="F764" i="1"/>
  <c r="C764" i="1"/>
  <c r="E682" i="1"/>
  <c r="F682" i="1"/>
  <c r="C682" i="1"/>
  <c r="F645" i="1"/>
  <c r="E645" i="1"/>
  <c r="C645" i="1"/>
  <c r="E360" i="1" l="1"/>
  <c r="E359" i="1" s="1"/>
  <c r="F360" i="1"/>
  <c r="F359" i="1" s="1"/>
  <c r="C360" i="1"/>
  <c r="C359" i="1" s="1"/>
  <c r="C175" i="1" l="1"/>
  <c r="F179" i="1"/>
  <c r="E179" i="1"/>
  <c r="C179" i="1"/>
  <c r="F419" i="1" l="1"/>
  <c r="E419" i="1"/>
  <c r="C419" i="1"/>
  <c r="F164" i="1" l="1"/>
  <c r="E164" i="1"/>
  <c r="F161" i="1"/>
  <c r="E161" i="1"/>
  <c r="C161" i="1"/>
  <c r="F159" i="1" l="1"/>
  <c r="E159" i="1"/>
  <c r="C159" i="1"/>
  <c r="E85" i="1"/>
  <c r="F85" i="1"/>
  <c r="C85" i="1"/>
  <c r="F158" i="1" l="1"/>
  <c r="C164" i="1"/>
  <c r="C158" i="1" s="1"/>
  <c r="E158" i="1" l="1"/>
  <c r="C51" i="1" l="1"/>
  <c r="E147" i="1" l="1"/>
  <c r="C756" i="1" l="1"/>
  <c r="E756" i="1"/>
  <c r="F756" i="1"/>
  <c r="C595" i="1"/>
  <c r="C594" i="1" s="1"/>
  <c r="C592" i="1" s="1"/>
  <c r="E595" i="1"/>
  <c r="E594" i="1" s="1"/>
  <c r="E592" i="1" s="1"/>
  <c r="F595" i="1"/>
  <c r="F594" i="1" s="1"/>
  <c r="F592" i="1" s="1"/>
  <c r="C296" i="1" l="1"/>
  <c r="C295" i="1" s="1"/>
  <c r="F144" i="1"/>
  <c r="E144" i="1"/>
  <c r="C144" i="1"/>
  <c r="E38" i="1" l="1"/>
  <c r="E37" i="1" s="1"/>
  <c r="F38" i="1"/>
  <c r="F37" i="1" s="1"/>
  <c r="C38" i="1"/>
  <c r="C37" i="1" s="1"/>
  <c r="C147" i="1" l="1"/>
  <c r="E96" i="1"/>
  <c r="F96" i="1"/>
  <c r="F147" i="1"/>
  <c r="E213" i="1"/>
  <c r="F213" i="1"/>
  <c r="C213" i="1"/>
  <c r="C212" i="1" s="1"/>
  <c r="C96" i="1" l="1"/>
  <c r="C704" i="1" l="1"/>
  <c r="E704" i="1"/>
  <c r="F704" i="1"/>
  <c r="C712" i="1"/>
  <c r="E712" i="1"/>
  <c r="F712" i="1"/>
  <c r="C716" i="1"/>
  <c r="E716" i="1"/>
  <c r="F716" i="1"/>
  <c r="C730" i="1"/>
  <c r="E730" i="1"/>
  <c r="F730" i="1"/>
  <c r="C737" i="1"/>
  <c r="E737" i="1"/>
  <c r="F737" i="1"/>
  <c r="C743" i="1"/>
  <c r="E743" i="1"/>
  <c r="F743" i="1"/>
  <c r="C749" i="1"/>
  <c r="E749" i="1"/>
  <c r="F749" i="1"/>
  <c r="F768" i="1"/>
  <c r="C794" i="1"/>
  <c r="E794" i="1"/>
  <c r="F794" i="1"/>
  <c r="C796" i="1"/>
  <c r="E796" i="1"/>
  <c r="F796" i="1"/>
  <c r="C802" i="1"/>
  <c r="E802" i="1"/>
  <c r="F802" i="1"/>
  <c r="C807" i="1"/>
  <c r="E807" i="1"/>
  <c r="F807" i="1"/>
  <c r="C814" i="1"/>
  <c r="E814" i="1"/>
  <c r="F814" i="1"/>
  <c r="C820" i="1"/>
  <c r="E820" i="1"/>
  <c r="F820" i="1"/>
  <c r="C825" i="1"/>
  <c r="E825" i="1"/>
  <c r="F825" i="1"/>
  <c r="C832" i="1"/>
  <c r="F832" i="1"/>
  <c r="C838" i="1"/>
  <c r="E838" i="1"/>
  <c r="F838" i="1"/>
  <c r="C841" i="1"/>
  <c r="E841" i="1"/>
  <c r="F841" i="1"/>
  <c r="C845" i="1"/>
  <c r="E845" i="1"/>
  <c r="F845" i="1"/>
  <c r="C847" i="1"/>
  <c r="E847" i="1"/>
  <c r="F847" i="1"/>
  <c r="C851" i="1"/>
  <c r="E851" i="1"/>
  <c r="F851" i="1"/>
  <c r="C853" i="1"/>
  <c r="E853" i="1"/>
  <c r="F853" i="1"/>
  <c r="C859" i="1"/>
  <c r="E859" i="1"/>
  <c r="F859" i="1"/>
  <c r="C865" i="1"/>
  <c r="E865" i="1"/>
  <c r="F865" i="1"/>
  <c r="C867" i="1"/>
  <c r="E867" i="1"/>
  <c r="F867" i="1"/>
  <c r="C610" i="1" l="1"/>
  <c r="C609" i="1" s="1"/>
  <c r="C198" i="1" l="1"/>
  <c r="E539" i="1" l="1"/>
  <c r="E622" i="1" l="1"/>
  <c r="E621" i="1" s="1"/>
  <c r="C443" i="1"/>
  <c r="F88" i="1" l="1"/>
  <c r="E88" i="1"/>
  <c r="C88" i="1"/>
  <c r="C310" i="1" l="1"/>
  <c r="F326" i="1" l="1"/>
  <c r="C94" i="1" l="1"/>
  <c r="E94" i="1"/>
  <c r="F94" i="1"/>
  <c r="E686" i="1" l="1"/>
  <c r="F686" i="1"/>
  <c r="E422" i="1"/>
  <c r="F422" i="1"/>
  <c r="C422" i="1"/>
  <c r="C353" i="1" l="1"/>
  <c r="E554" i="1" l="1"/>
  <c r="F554" i="1"/>
  <c r="E557" i="1"/>
  <c r="F557" i="1"/>
  <c r="C557" i="1"/>
  <c r="E553" i="1" l="1"/>
  <c r="C553" i="1"/>
  <c r="F553" i="1"/>
  <c r="C272" i="1" l="1"/>
  <c r="C271" i="1" s="1"/>
  <c r="C257" i="1"/>
  <c r="C256" i="1" s="1"/>
  <c r="C253" i="1"/>
  <c r="C252" i="1" s="1"/>
  <c r="C249" i="1"/>
  <c r="C247" i="1"/>
  <c r="C246" i="1" s="1"/>
  <c r="C243" i="1"/>
  <c r="C235" i="1"/>
  <c r="C227" i="1" s="1"/>
  <c r="C225" i="1"/>
  <c r="C223" i="1" s="1"/>
  <c r="C218" i="1"/>
  <c r="C217" i="1" s="1"/>
  <c r="C242" i="1" l="1"/>
  <c r="C202" i="1" l="1"/>
  <c r="C201" i="1" s="1"/>
  <c r="C197" i="1"/>
  <c r="C196" i="1" s="1"/>
  <c r="C186" i="1"/>
  <c r="C170" i="1"/>
  <c r="C169" i="1" s="1"/>
  <c r="C157" i="1"/>
  <c r="C131" i="1" l="1"/>
  <c r="C103" i="1"/>
  <c r="C83" i="1"/>
  <c r="C82" i="1" l="1"/>
  <c r="E353" i="1" l="1"/>
  <c r="F353" i="1"/>
  <c r="C347" i="1"/>
  <c r="C588" i="1" l="1"/>
  <c r="C587" i="1" s="1"/>
  <c r="E235" i="1"/>
  <c r="F235" i="1"/>
  <c r="E198" i="1"/>
  <c r="F198" i="1"/>
  <c r="C875" i="1" l="1"/>
  <c r="E869" i="1"/>
  <c r="F869" i="1"/>
  <c r="C869" i="1"/>
  <c r="E678" i="1"/>
  <c r="F678" i="1"/>
  <c r="C678" i="1"/>
  <c r="E676" i="1"/>
  <c r="F676" i="1"/>
  <c r="C676" i="1"/>
  <c r="E674" i="1"/>
  <c r="F674" i="1"/>
  <c r="C674" i="1"/>
  <c r="E672" i="1"/>
  <c r="F672" i="1"/>
  <c r="C672" i="1"/>
  <c r="E670" i="1"/>
  <c r="F670" i="1"/>
  <c r="C670" i="1"/>
  <c r="E668" i="1"/>
  <c r="F668" i="1"/>
  <c r="C668" i="1"/>
  <c r="E666" i="1"/>
  <c r="F666" i="1"/>
  <c r="C666" i="1"/>
  <c r="E664" i="1"/>
  <c r="F664" i="1"/>
  <c r="C664" i="1"/>
  <c r="E662" i="1"/>
  <c r="F662" i="1"/>
  <c r="C662" i="1"/>
  <c r="E660" i="1"/>
  <c r="F660" i="1"/>
  <c r="C660" i="1"/>
  <c r="E658" i="1"/>
  <c r="F658" i="1"/>
  <c r="C658" i="1"/>
  <c r="E656" i="1"/>
  <c r="F656" i="1"/>
  <c r="C656" i="1"/>
  <c r="E654" i="1"/>
  <c r="F654" i="1"/>
  <c r="C654" i="1"/>
  <c r="E652" i="1"/>
  <c r="F652" i="1"/>
  <c r="C652" i="1"/>
  <c r="E642" i="1"/>
  <c r="F642" i="1"/>
  <c r="C642" i="1"/>
  <c r="E640" i="1"/>
  <c r="F640" i="1"/>
  <c r="C640" i="1"/>
  <c r="E638" i="1"/>
  <c r="F638" i="1"/>
  <c r="C638" i="1"/>
  <c r="E636" i="1"/>
  <c r="F636" i="1"/>
  <c r="C636" i="1"/>
  <c r="E634" i="1"/>
  <c r="F634" i="1"/>
  <c r="C634" i="1"/>
  <c r="E632" i="1"/>
  <c r="F632" i="1"/>
  <c r="C632" i="1"/>
  <c r="E626" i="1"/>
  <c r="F626" i="1"/>
  <c r="C626" i="1"/>
  <c r="F622" i="1"/>
  <c r="F621" i="1" s="1"/>
  <c r="C622" i="1"/>
  <c r="C621" i="1" s="1"/>
  <c r="E600" i="1"/>
  <c r="E599" i="1" s="1"/>
  <c r="F600" i="1"/>
  <c r="F599" i="1" s="1"/>
  <c r="C600" i="1"/>
  <c r="C599" i="1" s="1"/>
  <c r="C591" i="1"/>
  <c r="E591" i="1"/>
  <c r="F591" i="1"/>
  <c r="E523" i="1"/>
  <c r="E443" i="1"/>
  <c r="F443" i="1"/>
  <c r="F523" i="1"/>
  <c r="E515" i="1"/>
  <c r="F515" i="1"/>
  <c r="C515" i="1"/>
  <c r="C509" i="1"/>
  <c r="E509" i="1"/>
  <c r="F509" i="1"/>
  <c r="C631" i="1" l="1"/>
  <c r="F631" i="1"/>
  <c r="E631" i="1"/>
  <c r="C703" i="1"/>
  <c r="C590" i="1"/>
  <c r="E590" i="1"/>
  <c r="F590" i="1"/>
  <c r="E507" i="1"/>
  <c r="F507" i="1"/>
  <c r="C507" i="1"/>
  <c r="E504" i="1"/>
  <c r="F504" i="1"/>
  <c r="C504" i="1"/>
  <c r="E502" i="1"/>
  <c r="F502" i="1"/>
  <c r="C502" i="1"/>
  <c r="E500" i="1"/>
  <c r="F500" i="1"/>
  <c r="C500" i="1"/>
  <c r="E498" i="1"/>
  <c r="F498" i="1"/>
  <c r="C498" i="1"/>
  <c r="E495" i="1"/>
  <c r="F495" i="1"/>
  <c r="C495" i="1"/>
  <c r="E490" i="1"/>
  <c r="F490" i="1"/>
  <c r="C490" i="1"/>
  <c r="E488" i="1"/>
  <c r="F488" i="1"/>
  <c r="C488" i="1"/>
  <c r="E486" i="1"/>
  <c r="F486" i="1"/>
  <c r="C486" i="1"/>
  <c r="E473" i="1"/>
  <c r="F473" i="1"/>
  <c r="C473" i="1"/>
  <c r="E471" i="1"/>
  <c r="F471" i="1"/>
  <c r="C471" i="1"/>
  <c r="E468" i="1"/>
  <c r="F468" i="1"/>
  <c r="C468" i="1"/>
  <c r="E465" i="1"/>
  <c r="F465" i="1"/>
  <c r="C465" i="1"/>
  <c r="E461" i="1"/>
  <c r="F461" i="1"/>
  <c r="C461" i="1"/>
  <c r="F459" i="1"/>
  <c r="E457" i="1"/>
  <c r="F457" i="1"/>
  <c r="C457" i="1"/>
  <c r="E454" i="1"/>
  <c r="F454" i="1"/>
  <c r="C454" i="1"/>
  <c r="E450" i="1"/>
  <c r="F450" i="1"/>
  <c r="C450" i="1"/>
  <c r="E448" i="1"/>
  <c r="F448" i="1"/>
  <c r="C448" i="1"/>
  <c r="E446" i="1"/>
  <c r="F446" i="1"/>
  <c r="C446" i="1"/>
  <c r="E441" i="1"/>
  <c r="F441" i="1"/>
  <c r="C441" i="1"/>
  <c r="E439" i="1"/>
  <c r="F439" i="1"/>
  <c r="C439" i="1"/>
  <c r="E437" i="1"/>
  <c r="F437" i="1"/>
  <c r="C437" i="1"/>
  <c r="E331" i="1"/>
  <c r="F331" i="1"/>
  <c r="C331" i="1"/>
  <c r="C330" i="1" s="1"/>
  <c r="E247" i="1"/>
  <c r="E246" i="1" s="1"/>
  <c r="F247" i="1"/>
  <c r="F246" i="1" s="1"/>
  <c r="E225" i="1"/>
  <c r="E223" i="1" s="1"/>
  <c r="C436" i="1" l="1"/>
  <c r="F436" i="1"/>
  <c r="E436" i="1"/>
  <c r="E292" i="1"/>
  <c r="E288" i="1" s="1"/>
  <c r="F292" i="1"/>
  <c r="F288" i="1" s="1"/>
  <c r="C292" i="1"/>
  <c r="C288" i="1" s="1"/>
  <c r="E10" i="1"/>
  <c r="F10" i="1"/>
  <c r="C10" i="1"/>
  <c r="E413" i="1" l="1"/>
  <c r="F413" i="1"/>
  <c r="C413" i="1"/>
  <c r="F286" i="1"/>
  <c r="C286" i="1"/>
  <c r="F257" i="1"/>
  <c r="E257" i="1"/>
  <c r="E212" i="1"/>
  <c r="F212" i="1"/>
  <c r="E155" i="1"/>
  <c r="F155" i="1"/>
  <c r="C155" i="1"/>
  <c r="C143" i="1" s="1"/>
  <c r="E131" i="1"/>
  <c r="F131" i="1"/>
  <c r="E83" i="1"/>
  <c r="E82" i="1" s="1"/>
  <c r="F83" i="1"/>
  <c r="F82" i="1" s="1"/>
  <c r="E143" i="1" l="1"/>
  <c r="F143" i="1"/>
  <c r="E47" i="1"/>
  <c r="E46" i="1" s="1"/>
  <c r="F47" i="1"/>
  <c r="F46" i="1" s="1"/>
  <c r="C47" i="1"/>
  <c r="C46" i="1" s="1"/>
  <c r="E31" i="1"/>
  <c r="E30" i="1" s="1"/>
  <c r="F31" i="1"/>
  <c r="F30" i="1" s="1"/>
  <c r="C30" i="1"/>
  <c r="E28" i="1"/>
  <c r="E27" i="1" s="1"/>
  <c r="F28" i="1"/>
  <c r="F27" i="1" s="1"/>
  <c r="C28" i="1"/>
  <c r="C27" i="1" s="1"/>
  <c r="C279" i="1" l="1"/>
  <c r="E191" i="1"/>
  <c r="E190" i="1" s="1"/>
  <c r="F191" i="1"/>
  <c r="F190" i="1" s="1"/>
  <c r="E699" i="1" l="1"/>
  <c r="F699" i="1"/>
  <c r="C699" i="1"/>
  <c r="C549" i="1"/>
  <c r="C346" i="1"/>
  <c r="E344" i="1"/>
  <c r="F344" i="1"/>
  <c r="C344" i="1"/>
  <c r="E588" i="1" l="1"/>
  <c r="E587" i="1" s="1"/>
  <c r="F588" i="1"/>
  <c r="F587" i="1" s="1"/>
  <c r="C583" i="1"/>
  <c r="E570" i="1"/>
  <c r="F570" i="1"/>
  <c r="C570" i="1"/>
  <c r="E295" i="1"/>
  <c r="F295" i="1"/>
  <c r="C278" i="1"/>
  <c r="C270" i="1" s="1"/>
  <c r="F272" i="1"/>
  <c r="E175" i="1" l="1"/>
  <c r="F175" i="1"/>
  <c r="C9" i="1" l="1"/>
  <c r="E9" i="1"/>
  <c r="F9" i="1"/>
  <c r="C13" i="1"/>
  <c r="E13" i="1"/>
  <c r="F13" i="1"/>
  <c r="C92" i="1"/>
  <c r="E92" i="1"/>
  <c r="F92" i="1"/>
  <c r="E103" i="1"/>
  <c r="F103" i="1"/>
  <c r="C124" i="1"/>
  <c r="E124" i="1"/>
  <c r="F124" i="1"/>
  <c r="C126" i="1"/>
  <c r="E126" i="1"/>
  <c r="F126" i="1"/>
  <c r="E157" i="1"/>
  <c r="F157" i="1"/>
  <c r="E170" i="1"/>
  <c r="F170" i="1"/>
  <c r="F169" i="1" s="1"/>
  <c r="C183" i="1"/>
  <c r="C182" i="1" s="1"/>
  <c r="C168" i="1" s="1"/>
  <c r="E183" i="1"/>
  <c r="E182" i="1" s="1"/>
  <c r="F183" i="1"/>
  <c r="F182" i="1" s="1"/>
  <c r="E186" i="1"/>
  <c r="F186" i="1"/>
  <c r="E197" i="1"/>
  <c r="E196" i="1" s="1"/>
  <c r="F197" i="1"/>
  <c r="F196" i="1" s="1"/>
  <c r="E202" i="1"/>
  <c r="E201" i="1" s="1"/>
  <c r="F202" i="1"/>
  <c r="F201" i="1" s="1"/>
  <c r="E218" i="1"/>
  <c r="E217" i="1" s="1"/>
  <c r="F218" i="1"/>
  <c r="F217" i="1" s="1"/>
  <c r="C221" i="1"/>
  <c r="C220" i="1" s="1"/>
  <c r="C216" i="1" s="1"/>
  <c r="E221" i="1"/>
  <c r="E220" i="1" s="1"/>
  <c r="F221" i="1"/>
  <c r="F225" i="1"/>
  <c r="F223" i="1" s="1"/>
  <c r="C228" i="1"/>
  <c r="E228" i="1"/>
  <c r="F228" i="1"/>
  <c r="C230" i="1"/>
  <c r="E230" i="1"/>
  <c r="F230" i="1"/>
  <c r="C232" i="1"/>
  <c r="E232" i="1"/>
  <c r="F232" i="1"/>
  <c r="E227" i="1"/>
  <c r="F227" i="1"/>
  <c r="E243" i="1"/>
  <c r="F243" i="1"/>
  <c r="E249" i="1"/>
  <c r="F249" i="1"/>
  <c r="E253" i="1"/>
  <c r="E252" i="1" s="1"/>
  <c r="F253" i="1"/>
  <c r="F252" i="1" s="1"/>
  <c r="E256" i="1"/>
  <c r="F256" i="1"/>
  <c r="F260" i="1"/>
  <c r="C265" i="1"/>
  <c r="C259" i="1" s="1"/>
  <c r="E265" i="1"/>
  <c r="F265" i="1"/>
  <c r="C268" i="1"/>
  <c r="C267" i="1" s="1"/>
  <c r="E268" i="1"/>
  <c r="E267" i="1" s="1"/>
  <c r="F268" i="1"/>
  <c r="F267" i="1" s="1"/>
  <c r="F271" i="1"/>
  <c r="E279" i="1"/>
  <c r="E278" i="1" s="1"/>
  <c r="E270" i="1" s="1"/>
  <c r="F279" i="1"/>
  <c r="F278" i="1" s="1"/>
  <c r="C285" i="1"/>
  <c r="C284" i="1" s="1"/>
  <c r="E285" i="1"/>
  <c r="E284" i="1" s="1"/>
  <c r="F285" i="1"/>
  <c r="F284" i="1" s="1"/>
  <c r="C309" i="1"/>
  <c r="E309" i="1"/>
  <c r="F309" i="1"/>
  <c r="C324" i="1"/>
  <c r="C323" i="1" s="1"/>
  <c r="E324" i="1"/>
  <c r="E323" i="1" s="1"/>
  <c r="F324" i="1"/>
  <c r="F323" i="1" s="1"/>
  <c r="E330" i="1"/>
  <c r="F330" i="1"/>
  <c r="C340" i="1"/>
  <c r="C339" i="1" s="1"/>
  <c r="E340" i="1"/>
  <c r="F340" i="1"/>
  <c r="E347" i="1"/>
  <c r="E346" i="1" s="1"/>
  <c r="F347" i="1"/>
  <c r="F346" i="1" s="1"/>
  <c r="C352" i="1"/>
  <c r="E352" i="1"/>
  <c r="F352" i="1"/>
  <c r="C401" i="1"/>
  <c r="E401" i="1"/>
  <c r="F401" i="1"/>
  <c r="C403" i="1"/>
  <c r="E403" i="1"/>
  <c r="F403" i="1"/>
  <c r="C410" i="1"/>
  <c r="E410" i="1"/>
  <c r="E409" i="1" s="1"/>
  <c r="F410" i="1"/>
  <c r="F409" i="1" s="1"/>
  <c r="C415" i="1"/>
  <c r="E415" i="1"/>
  <c r="F415" i="1"/>
  <c r="C417" i="1"/>
  <c r="E417" i="1"/>
  <c r="F417" i="1"/>
  <c r="C430" i="1"/>
  <c r="E430" i="1"/>
  <c r="F430" i="1"/>
  <c r="C433" i="1"/>
  <c r="C432" i="1" s="1"/>
  <c r="E433" i="1"/>
  <c r="E432" i="1" s="1"/>
  <c r="F433" i="1"/>
  <c r="F432" i="1" s="1"/>
  <c r="C539" i="1"/>
  <c r="C538" i="1" s="1"/>
  <c r="E538" i="1"/>
  <c r="F539" i="1"/>
  <c r="F538" i="1" s="1"/>
  <c r="C548" i="1"/>
  <c r="E549" i="1"/>
  <c r="E548" i="1" s="1"/>
  <c r="F549" i="1"/>
  <c r="F548" i="1" s="1"/>
  <c r="C563" i="1"/>
  <c r="C562" i="1" s="1"/>
  <c r="E563" i="1"/>
  <c r="E562" i="1" s="1"/>
  <c r="F563" i="1"/>
  <c r="F562" i="1" s="1"/>
  <c r="C567" i="1"/>
  <c r="C566" i="1" s="1"/>
  <c r="E567" i="1"/>
  <c r="E566" i="1" s="1"/>
  <c r="F567" i="1"/>
  <c r="F566" i="1" s="1"/>
  <c r="C569" i="1"/>
  <c r="E569" i="1"/>
  <c r="F569" i="1"/>
  <c r="C575" i="1"/>
  <c r="E575" i="1"/>
  <c r="F575" i="1"/>
  <c r="C579" i="1"/>
  <c r="E579" i="1"/>
  <c r="F579" i="1"/>
  <c r="C582" i="1"/>
  <c r="C581" i="1" s="1"/>
  <c r="E583" i="1"/>
  <c r="E582" i="1" s="1"/>
  <c r="E581" i="1" s="1"/>
  <c r="F583" i="1"/>
  <c r="F582" i="1" s="1"/>
  <c r="F581" i="1" s="1"/>
  <c r="C614" i="1"/>
  <c r="C613" i="1" s="1"/>
  <c r="C604" i="1" s="1"/>
  <c r="E614" i="1"/>
  <c r="E613" i="1" s="1"/>
  <c r="F614" i="1"/>
  <c r="F613" i="1" s="1"/>
  <c r="C629" i="1"/>
  <c r="E629" i="1"/>
  <c r="F629" i="1"/>
  <c r="C686" i="1"/>
  <c r="C689" i="1"/>
  <c r="E689" i="1"/>
  <c r="F689" i="1"/>
  <c r="C692" i="1"/>
  <c r="C691" i="1" s="1"/>
  <c r="E692" i="1"/>
  <c r="E691" i="1" s="1"/>
  <c r="F692" i="1"/>
  <c r="F691" i="1" s="1"/>
  <c r="C696" i="1"/>
  <c r="E696" i="1"/>
  <c r="F696" i="1"/>
  <c r="E875" i="1"/>
  <c r="E703" i="1" s="1"/>
  <c r="F875" i="1"/>
  <c r="F703" i="1" s="1"/>
  <c r="F270" i="1" l="1"/>
  <c r="F123" i="1"/>
  <c r="F102" i="1" s="1"/>
  <c r="E169" i="1"/>
  <c r="E168" i="1" s="1"/>
  <c r="C123" i="1"/>
  <c r="C102" i="1" s="1"/>
  <c r="E123" i="1"/>
  <c r="E294" i="1"/>
  <c r="F294" i="1"/>
  <c r="C294" i="1"/>
  <c r="F168" i="1"/>
  <c r="E8" i="1"/>
  <c r="F8" i="1"/>
  <c r="C8" i="1"/>
  <c r="C537" i="1"/>
  <c r="F537" i="1"/>
  <c r="E537" i="1"/>
  <c r="C400" i="1"/>
  <c r="C255" i="1"/>
  <c r="F242" i="1"/>
  <c r="E242" i="1"/>
  <c r="E216" i="1"/>
  <c r="F412" i="1"/>
  <c r="C412" i="1"/>
  <c r="E412" i="1"/>
  <c r="F605" i="1"/>
  <c r="F604" i="1" s="1"/>
  <c r="C409" i="1"/>
  <c r="E605" i="1"/>
  <c r="E604" i="1" s="1"/>
  <c r="C91" i="1"/>
  <c r="C50" i="1" s="1"/>
  <c r="F351" i="1"/>
  <c r="E351" i="1"/>
  <c r="F91" i="1"/>
  <c r="F50" i="1" s="1"/>
  <c r="F259" i="1"/>
  <c r="F255" i="1" s="1"/>
  <c r="E91" i="1"/>
  <c r="E50" i="1" s="1"/>
  <c r="E574" i="1"/>
  <c r="E552" i="1" s="1"/>
  <c r="E259" i="1"/>
  <c r="E255" i="1" s="1"/>
  <c r="F574" i="1"/>
  <c r="F552" i="1" s="1"/>
  <c r="C574" i="1"/>
  <c r="C552" i="1" s="1"/>
  <c r="F695" i="1"/>
  <c r="F694" i="1" s="1"/>
  <c r="E400" i="1"/>
  <c r="E695" i="1"/>
  <c r="E694" i="1" s="1"/>
  <c r="F400" i="1"/>
  <c r="C695" i="1"/>
  <c r="C694" i="1" s="1"/>
  <c r="F685" i="1"/>
  <c r="F681" i="1" s="1"/>
  <c r="E625" i="1"/>
  <c r="E620" i="1" s="1"/>
  <c r="C625" i="1"/>
  <c r="C620" i="1" s="1"/>
  <c r="E685" i="1"/>
  <c r="E681" i="1" s="1"/>
  <c r="C685" i="1"/>
  <c r="C681" i="1" s="1"/>
  <c r="F625" i="1"/>
  <c r="F620" i="1" s="1"/>
  <c r="F339" i="1"/>
  <c r="F333" i="1" s="1"/>
  <c r="F220" i="1"/>
  <c r="F216" i="1" s="1"/>
  <c r="E102" i="1"/>
  <c r="E339" i="1"/>
  <c r="C333" i="1"/>
  <c r="C351" i="1"/>
  <c r="F399" i="1" l="1"/>
  <c r="F879" i="1" s="1"/>
  <c r="C399" i="1"/>
  <c r="C879" i="1" s="1"/>
  <c r="E399" i="1"/>
  <c r="E333" i="1"/>
  <c r="E879" i="1" l="1"/>
</calcChain>
</file>

<file path=xl/sharedStrings.xml><?xml version="1.0" encoding="utf-8"?>
<sst xmlns="http://schemas.openxmlformats.org/spreadsheetml/2006/main" count="568" uniqueCount="356">
  <si>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</si>
  <si>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</si>
  <si>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</si>
  <si>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</si>
  <si>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>25.1</t>
  </si>
  <si>
    <t>25.7</t>
  </si>
  <si>
    <t>Ведомственная целевая программа департамента ветеринарии Ярославской области</t>
  </si>
  <si>
    <t>36.0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</si>
  <si>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</si>
  <si>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04.0</t>
  </si>
  <si>
    <t>Государственная программа "Доступная среда в Ярославской области"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</si>
  <si>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</si>
  <si>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</si>
  <si>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</si>
  <si>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</si>
  <si>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</si>
  <si>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</si>
  <si>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</si>
  <si>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</si>
  <si>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</si>
  <si>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</si>
  <si>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</si>
  <si>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>906 Департамент финансов ЯО</t>
  </si>
  <si>
    <t>911 Департамент имущественных и земельных отношений ЯО</t>
  </si>
  <si>
    <t>Непрограммные расходы</t>
  </si>
  <si>
    <t>901 Департамент здравоохранения  и фармации ЯО</t>
  </si>
  <si>
    <t>Итого</t>
  </si>
  <si>
    <t>Ведомственная целевая программа департамента здравоохранения и фармации Ярославской области</t>
  </si>
  <si>
    <t>Ведомственная целевая программа департамента образования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</si>
  <si>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</si>
  <si>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</si>
  <si>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</si>
  <si>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Ведомственная целевая программа департамента культуры Ярославской области</t>
  </si>
  <si>
    <t>Государственная программа "Развитие физической культуры и спорта в Ярославской области"</t>
  </si>
  <si>
    <t>Ведомственная целевая программа "Физическая культура и спорт в Ярославской области"</t>
  </si>
  <si>
    <t>Государственная программа "Обеспечение доступным и комфортным жильем населения Ярославской области"</t>
  </si>
  <si>
    <t>Региональная адресная программа по переселению граждан из аварийного жилищного фонда Ярославской области</t>
  </si>
  <si>
    <t>Государственная программа "Охрана окружающей среды в Ярославской области"</t>
  </si>
  <si>
    <t>946 Департамент общественных связей ЯО</t>
  </si>
  <si>
    <t>Государственная программа "Развитие институтов гражданского общества в Ярославской области"</t>
  </si>
  <si>
    <t>23.0</t>
  </si>
  <si>
    <t>16.0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</si>
  <si>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</si>
  <si>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</si>
  <si>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38.2</t>
  </si>
  <si>
    <t>Государственная программа "Местное самоуправление в Ярославской области"</t>
  </si>
  <si>
    <t>39.0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</si>
  <si>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</si>
  <si>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25.5</t>
  </si>
  <si>
    <t>Ведомственная целевая программа "Сохранность региональных автомобильных дорог Ярославской области"</t>
  </si>
  <si>
    <t>22.7</t>
  </si>
  <si>
    <t>38.3</t>
  </si>
  <si>
    <t>25.6</t>
  </si>
  <si>
    <t>927 Департамент транспорта ЯО</t>
  </si>
  <si>
    <t>951 Департамент ветеринарии ЯО</t>
  </si>
  <si>
    <t>905 Департамент агропромышленного комплекса и потребительского рынка ЯО</t>
  </si>
  <si>
    <t>933 Департамент государственного заказа ЯО</t>
  </si>
  <si>
    <t>937 Инспекция государственного строительного надзора ЯО</t>
  </si>
  <si>
    <t>938 Департамент охраны окружающей среды и природопользования ЯО</t>
  </si>
  <si>
    <t>Ведомственная целевая программа "Транспортное обслуживание населения Ярославской области"</t>
  </si>
  <si>
    <t>957 Департамент охраны объектов культурного наследия ЯО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</si>
  <si>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</si>
  <si>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12.1</t>
  </si>
  <si>
    <t>36.3</t>
  </si>
  <si>
    <t>Ведомственная целевая программа "Обеспечение государственных закупок Ярославской области"</t>
  </si>
  <si>
    <t>955 Аппарат Уполномоченного по защите прав предпринимателей в ЯО</t>
  </si>
  <si>
    <t>16.4</t>
  </si>
  <si>
    <t>941 Департамент инвестиций и промышленности ЯО</t>
  </si>
  <si>
    <t>958 Аппарат Уполномоченного по правам человека в ЯО</t>
  </si>
  <si>
    <t>Наименование</t>
  </si>
  <si>
    <t>Ведомственная целевая программа департамента имущественных и земельных отношений Ярославской области</t>
  </si>
  <si>
    <t>39.6</t>
  </si>
  <si>
    <t>908 Департамент жилищно-коммунального хозяйства, энергетики и регулирования тарифов ЯО</t>
  </si>
  <si>
    <t>923 Департамент по физической культуре, спорту и молодежной политике ЯО</t>
  </si>
  <si>
    <t>959 Аппарат Уполномоченного по правам ребенка в ЯО</t>
  </si>
  <si>
    <t>10.6</t>
  </si>
  <si>
    <t>Федеральные средства</t>
  </si>
  <si>
    <t>01.0</t>
  </si>
  <si>
    <t>01.1</t>
  </si>
  <si>
    <t>01.3</t>
  </si>
  <si>
    <t>02.0</t>
  </si>
  <si>
    <t>02.1</t>
  </si>
  <si>
    <t>03.0</t>
  </si>
  <si>
    <t>03.1</t>
  </si>
  <si>
    <t>03.3</t>
  </si>
  <si>
    <t>05.0</t>
  </si>
  <si>
    <t>05.2</t>
  </si>
  <si>
    <t>05.3</t>
  </si>
  <si>
    <t>10.0</t>
  </si>
  <si>
    <t>11.0</t>
  </si>
  <si>
    <t>11.1</t>
  </si>
  <si>
    <t>11.4</t>
  </si>
  <si>
    <t>12.0</t>
  </si>
  <si>
    <t>12.4</t>
  </si>
  <si>
    <t>13.0</t>
  </si>
  <si>
    <t>13.1</t>
  </si>
  <si>
    <t>14.0</t>
  </si>
  <si>
    <t>14.2</t>
  </si>
  <si>
    <t>14.4</t>
  </si>
  <si>
    <t>14.6</t>
  </si>
  <si>
    <t>15.0</t>
  </si>
  <si>
    <t>15.1</t>
  </si>
  <si>
    <t>15.6</t>
  </si>
  <si>
    <t>22.0</t>
  </si>
  <si>
    <t>23.3</t>
  </si>
  <si>
    <t>23.5</t>
  </si>
  <si>
    <t>24.0</t>
  </si>
  <si>
    <t>24.1</t>
  </si>
  <si>
    <t>50.0</t>
  </si>
  <si>
    <t>руб.</t>
  </si>
  <si>
    <t>08.0</t>
  </si>
  <si>
    <t>38.5</t>
  </si>
  <si>
    <t>950  Департамент туризма ЯО</t>
  </si>
  <si>
    <t>36.4</t>
  </si>
  <si>
    <t>Ведомственная целевая программа департамента агропромышленного комплекса и потребительского рынка Ярославской области</t>
  </si>
  <si>
    <t>963 Департамент дорожного хозяйства ЯО</t>
  </si>
  <si>
    <t>06.0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</si>
  <si>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</si>
  <si>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06.1</t>
  </si>
  <si>
    <t>15.3</t>
  </si>
  <si>
    <t>24.2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</si>
  <si>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</si>
  <si>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Ведомственная целевая программа департамента строительства Ярославской области</t>
  </si>
  <si>
    <t>Ведомственная целевая программа "Реализация государственной молодежной политики в Ярославской области"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</si>
  <si>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</si>
  <si>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05.1</t>
  </si>
  <si>
    <t>08.6</t>
  </si>
  <si>
    <t>22.4</t>
  </si>
  <si>
    <t>Государственная программа "Развитие лесного хозяйства Ярославской области"</t>
  </si>
  <si>
    <t>29.1</t>
  </si>
  <si>
    <t>Ведомственная целевая программа департамента лесного хозяйства Ярославской области</t>
  </si>
  <si>
    <t>29.0</t>
  </si>
  <si>
    <t>Ведомственная целевая программа департамента финансов Ярославской области</t>
  </si>
  <si>
    <t>36.1</t>
  </si>
  <si>
    <t xml:space="preserve">909 Департамент труда и социальной поддержки населения ЯО </t>
  </si>
  <si>
    <t>22.8</t>
  </si>
  <si>
    <t>Ведомственная целевая программа департамента государственного жилищного надзора Ярославской области</t>
  </si>
  <si>
    <t>931 Департамент государственного жилищного надзора ЯО</t>
  </si>
  <si>
    <t>14.8</t>
  </si>
  <si>
    <t>936 Департамент лесного хозяйства ЯО</t>
  </si>
  <si>
    <t>951  Департамент ветеринарии ЯО</t>
  </si>
  <si>
    <t>960 Департамент экономики и стратегтческого планирования ЯО</t>
  </si>
  <si>
    <t>961 Контрольно-ревизионная инспекция  ЯО</t>
  </si>
  <si>
    <t>24.7</t>
  </si>
  <si>
    <t>933 Департамент государственного  заказа ЯО</t>
  </si>
  <si>
    <t>10.1</t>
  </si>
  <si>
    <t>36.5</t>
  </si>
  <si>
    <t>915 Контрольно-счетная палата  ЯО</t>
  </si>
  <si>
    <t>48.0</t>
  </si>
  <si>
    <t>Государственная программа "Комплексное развитие сельских территорий в Ярославской области"</t>
  </si>
  <si>
    <t>48.1</t>
  </si>
  <si>
    <t>01.И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</si>
  <si>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</si>
  <si>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02.7</t>
  </si>
  <si>
    <t>Региональная целевая программа "Образование в Ярославской области"</t>
  </si>
  <si>
    <t>02.8</t>
  </si>
  <si>
    <t>Региональная целевая программа "Содействие занятости женщин – создание условий дошкольного образования для детей в Ярославской области"</t>
  </si>
  <si>
    <t>03.4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</si>
  <si>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</si>
  <si>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08.2</t>
  </si>
  <si>
    <t>11.7</t>
  </si>
  <si>
    <t>Ведомственная целевая программа департамента охраны объектов культурного наследия Ярославской области</t>
  </si>
  <si>
    <t>34.0</t>
  </si>
  <si>
    <t>34.1</t>
  </si>
  <si>
    <t>Подпрограмма "Управление и распоряжение имуществом и земельными ресурсами Ярославской области"</t>
  </si>
  <si>
    <t>34.2</t>
  </si>
  <si>
    <t>35.0</t>
  </si>
  <si>
    <t>Государственная программа "Развитие контрактной системы в сфере закупок Ярославской области"</t>
  </si>
  <si>
    <t>35.1</t>
  </si>
  <si>
    <t>05.4</t>
  </si>
  <si>
    <t>Региональная целевая программа "Жилье"</t>
  </si>
  <si>
    <t>16.5</t>
  </si>
  <si>
    <t>Региональная целевая программа "Повышение производительности труда в Ярославской области"</t>
  </si>
  <si>
    <t>Подпрограмма "Развитие материально-технической базы медицинских организаций Ярославской области"</t>
  </si>
  <si>
    <t>Подпрограмма "Стимулирование развития жилищного строительства на территории Ярославской области"</t>
  </si>
  <si>
    <t>Региональная целевая программа "Создание комфортной городской среды на территории Ярославской области"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</si>
  <si>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</si>
  <si>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Подпрограмма "Управление государственным долгом Ярославской области"</t>
  </si>
  <si>
    <t>Подпрограмма "Повышение финансовой грамотности в Ярославской области"</t>
  </si>
  <si>
    <t>29.6</t>
  </si>
  <si>
    <t>Ведомственная целевая программа департамента инвестиций и промышленности Ярославской области</t>
  </si>
  <si>
    <t>01.7</t>
  </si>
  <si>
    <t>Региональная целевая программа "Борьба с сердечно-сосудистыми заболеваниями"</t>
  </si>
  <si>
    <t>01.8</t>
  </si>
  <si>
    <t>Региональная целевая программа "Борьба с онкологическими заболеваниями"</t>
  </si>
  <si>
    <t>07.6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</si>
  <si>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</si>
  <si>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13.3</t>
  </si>
  <si>
    <t>10.2</t>
  </si>
  <si>
    <t>949 Инспекция административно-технического надзора ЯО</t>
  </si>
  <si>
    <t>Региональная целевая программа "Развитие субъектов малого и среднего предпринимательства Ярославской области"</t>
  </si>
  <si>
    <t>39.3</t>
  </si>
  <si>
    <t>965 Департамент регионального развития и внешнеэкономической деятельности ЯО</t>
  </si>
  <si>
    <t>Региональная целевая программа "Сохранение лесов Ярославской области"</t>
  </si>
  <si>
    <t>960 Департамент экономики и стратегического планирования ЯО</t>
  </si>
  <si>
    <t>964 Департамент региональной политики и взаимодействия с органами местного самоуправления ЯО</t>
  </si>
  <si>
    <t>01.Б</t>
  </si>
  <si>
    <t>08.3</t>
  </si>
  <si>
    <t>04.2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</si>
  <si>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</si>
  <si>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Мероприятия по установлению границ зон затопления, подтопления</t>
  </si>
  <si>
    <t>Реализация мероприятий по стимулированию про-грамм развития жилищного строительства</t>
  </si>
  <si>
    <t>39.2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</si>
  <si>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</si>
  <si>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918 Ярославская областная Дума</t>
  </si>
  <si>
    <t>01.П</t>
  </si>
  <si>
    <t>Региональная программа "Модернизация первичного звена здравоохранения Ярославской области"</t>
  </si>
  <si>
    <t>Государственная программа "Развитие образования в Ярославской области"</t>
  </si>
  <si>
    <t>Ведомственная целевая программа "Социальная поддержка населения"</t>
  </si>
  <si>
    <t>Подпрограмма "Семья и дети Ярославии"</t>
  </si>
  <si>
    <t>Региональная целевая программа "Повышение безопасности дорожного движения в Ярославской области"</t>
  </si>
  <si>
    <t>Подпрограмма "Комплексные меры противодействия злоупотреблению наркотиками и их незаконному обороту"</t>
  </si>
  <si>
    <t>Подпрограмма "Профилактика правонарушений в Ярославской области"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</si>
  <si>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</si>
  <si>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Подпрограмма "Повышение безопасности жизнедеятельности населения"</t>
  </si>
  <si>
    <t>Подпрограмма "Обеспечение безопасности граждан на водных объектах"</t>
  </si>
  <si>
    <t>Подпрограмма "Развитие региональной системы оповещения Ярославской области"</t>
  </si>
  <si>
    <t>Государственная программа "Развитие культуры в Ярославской области"</t>
  </si>
  <si>
    <t>Региональная целевая программа "Развитие культуры и искусства в Ярославской области"</t>
  </si>
  <si>
    <t>Подпрограмма "Развитие водохозяйственного комплекса Ярославской области"</t>
  </si>
  <si>
    <t>Региональная целевая программа "Создание условий для занятий физической культурой и спортом в Ярославской области"</t>
  </si>
  <si>
    <t>Государственная программа "Обеспечение качественными коммунальными услугами населения Ярославской области"</t>
  </si>
  <si>
    <t>Региональная программа "Развитие водоснабжения и водоотведения Ярославской области"</t>
  </si>
  <si>
    <t>Государственная программа "Экономическое развитие и инновационная экономика в Ярославской области"</t>
  </si>
  <si>
    <t>Подпрограмма "Стимулирование инвестиционной деятельности в Ярославской области"</t>
  </si>
  <si>
    <t>Государственная программа "Развитие промышленности в Ярославской области и повышение ее конкурентоспособности"</t>
  </si>
  <si>
    <t>Подпрограмма "Развитие промышленности Ярославской области и повышение ее конкурентоспособности"</t>
  </si>
  <si>
    <t>17.0</t>
  </si>
  <si>
    <t>17.1</t>
  </si>
  <si>
    <t>Государственная программа "Развитие транспортного комплекса в Ярославской области"</t>
  </si>
  <si>
    <t>Подпрограмма "Развитие транспортной системы Ярославской области"</t>
  </si>
  <si>
    <t>17.2</t>
  </si>
  <si>
    <t>18.0</t>
  </si>
  <si>
    <t>18.1</t>
  </si>
  <si>
    <t>Государственная программа "Развитие туризма и отдыха в Ярославской области"</t>
  </si>
  <si>
    <t>Подпрограмма "Комплексное развитие туристической отрасли в Ярославской области"</t>
  </si>
  <si>
    <t>21.0</t>
  </si>
  <si>
    <t>21.1</t>
  </si>
  <si>
    <t>21.2</t>
  </si>
  <si>
    <t>Государственная программа "Развитие молодежной политики и патриотическое воспитание в Ярославской области"</t>
  </si>
  <si>
    <t>Подпрограмма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</si>
  <si>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 xml:space="preserve">Подпрограмма "Реализация государственной национальной политики в Ярославской области" </t>
  </si>
  <si>
    <t>22.5</t>
  </si>
  <si>
    <t>Подпрограмма "Государственная поддержка развития российского казачества на территории Ярославской области"</t>
  </si>
  <si>
    <t>Подпрограмма "Реализация принципов открытого государственного управления"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</si>
  <si>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</si>
  <si>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Ведомственная целевая программа департамента информатизации и связи Ярославской области</t>
  </si>
  <si>
    <t>Подпрограмма "Развитие информационных технологий в Ярославской области"</t>
  </si>
  <si>
    <t>23.7</t>
  </si>
  <si>
    <t>Региональная целевая программа "Цифровая экономика Ярославской области"</t>
  </si>
  <si>
    <t>Государственная программа "Развитие дорожного хозяйства в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</si>
  <si>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</si>
  <si>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</si>
  <si>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"Развитие сельского хозяйства в Ярославской области"</t>
  </si>
  <si>
    <t>Подпрограмма "Развитие агропромышленного комплекса Ярославской области"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</si>
  <si>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</si>
  <si>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</si>
  <si>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</t>
  </si>
  <si>
    <t>Государственная программа "Управление земельно-имущественным комплексом Ярославской области"</t>
  </si>
  <si>
    <t>Подпрограмма "Противодействие коррупции в Ярославской области"</t>
  </si>
  <si>
    <t>Подпрограмма "Организация оказания бесплатной юридической помощи"</t>
  </si>
  <si>
    <t>Подпрограмма "Развитие государственной гражданской и муниципальной службы в Ярославской области"</t>
  </si>
  <si>
    <t>Подпрограмма "Повышение эффективности деятельности органов местного самоуправления Ярославской области"</t>
  </si>
  <si>
    <t>Подпрограмма «Развитие инициативного бюджетирования на территории Ярославской области»</t>
  </si>
  <si>
    <t>Подпрограмма "Развитие сельских территорий Ярославской области"</t>
  </si>
  <si>
    <t>01.9</t>
  </si>
  <si>
    <t>Региональная целевая программа "Развитие системы оказания первичной медико-санитарной помощи"</t>
  </si>
  <si>
    <t>07.3</t>
  </si>
  <si>
    <t>Региональная программа "Оказание содействия добровольному переселению в Ярославскую область соотечественников, проживающих за рубежом"</t>
  </si>
  <si>
    <t xml:space="preserve">Капитальные вложения в объекты государственной (муниципальной) собственности
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</si>
  <si>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</si>
  <si>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</si>
  <si>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Капитальные вложения в объекты государственной (муниципальной) собственности</t>
  </si>
  <si>
    <t>Реализация мероприятий по актуализации схемы территориального планирования Ярославской области</t>
  </si>
  <si>
    <t xml:space="preserve">Субсидия на обеспечение мероприятий по переселению граждан из аварийного жилищного фонда </t>
  </si>
  <si>
    <t>05.5</t>
  </si>
  <si>
    <t xml:space="preserve">Подпрограмма "Восстановление прав участников строительства проблемных жилых домов Ярославской области" </t>
  </si>
  <si>
    <t>Реализация мероприятий по строительству и реконструкции объектов водоснабжения и водоотведения</t>
  </si>
  <si>
    <t>Реализация мероприятий по строительству и реконструкции (модернизации) объектов питьевого водоснабжения</t>
  </si>
  <si>
    <t>Природоохранные мероприятия</t>
  </si>
  <si>
    <t>Субсидия производителям муки на возмещение части затрат на закупку продовольственной пшеницы</t>
  </si>
  <si>
    <t>Субсидия на компенсацию предприятиям хлебопекарной промышленности части затрат на реализацию произведенных и реализованных хлеба и хлебобулочных изделий</t>
  </si>
  <si>
    <t>Закупки лекарственных препаратов и медицинского оборудования (услуги по хранению и доставке) (01.3.01.70240, БА 0509)</t>
  </si>
  <si>
    <t>Закупки лекарственных препаратов и медицинского оборудования (01.3.01.70240, БА 0509)</t>
  </si>
  <si>
    <t>Закупки лекарственных препаратов для лечения пциентов с COVID-19 (01.3.01.70240, БА 6126)</t>
  </si>
  <si>
    <t>РЦП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</si>
  <si>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Реализация целевой модели цифровой образовательной среды в общеобразовательных организациях и профессиональных образовательных организациях</t>
  </si>
  <si>
    <t>Социальная поддержка Героев Советского Союза, Героев Российской Федерации и полных кавалеров ордена Славы за счет средств Пенсионного фонда Российской Федерации</t>
  </si>
  <si>
    <t>Реализация отдельных функций и полномочий в области социальной поддержки населения</t>
  </si>
  <si>
    <t>Обеспечение организации отдыха и оздоровления детей</t>
  </si>
  <si>
    <t>Увеличение ассигнований на приобретение тонеров, картриджей</t>
  </si>
  <si>
    <t xml:space="preserve">Увеличение ассигнований на возмещение расходов по найму жилья </t>
  </si>
  <si>
    <t>14.3</t>
  </si>
  <si>
    <t>Региональная программа капитального ремонта общего имущества в многоквартирных домах Ярославской области на 2014 – 2043 годы</t>
  </si>
  <si>
    <r>
      <t xml:space="preserve">911 </t>
    </r>
    <r>
      <rPr>
        <i/>
        <sz val="11"/>
        <color theme="1"/>
        <rFont val="Times New Roman"/>
        <family val="1"/>
        <charset val="204"/>
      </rPr>
      <t>Департамент имущественных и земельных отношений ЯО</t>
    </r>
  </si>
  <si>
    <t>924 Департамент строительства ЯО</t>
  </si>
  <si>
    <t>965 Департамент регионального развития и внешнеэкономической деятельности   ЯО</t>
  </si>
  <si>
    <t>962 Агентство по обеспечению деятельности мировых судей ЯО</t>
  </si>
  <si>
    <t>917 Избирательная комиссия ЯО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</si>
  <si>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</si>
  <si>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 xml:space="preserve">Информация по предлагаемым изменениям в Закон Ярославской области 
"Об областном бюджете на 2021 год и на плановый период 2022 и 2023 годов" 
</t>
  </si>
  <si>
    <t xml:space="preserve">Предлагаем рассмотреть погашение кредиторской задолженности  за счет ассигнований 2021 года,  вопрос об увеличении ассигнований рассмотреть при последующих уточнениях областного бюджета </t>
  </si>
  <si>
    <t xml:space="preserve">Предлагаем рассмотреть расходы на расчетам за поставку лекарств в 2021 году  за счет ассигнований 2021 года,  вопрос об увеличении ассигнований рассмотреть при последующих уточнениях областного бюджета </t>
  </si>
  <si>
    <t xml:space="preserve">Предлагаем рассмотреть расходы на расчетам за поставку лекарств для лечения COVID в 2021 году  за счет ассигнований 2021 года,  вопрос об увеличении ассигнований рассмотреть при последующих уточнениях областного бюджета </t>
  </si>
  <si>
    <t xml:space="preserve">Предлагаем рассмотреть частично за счет ассигнований 2021 года с учетом корректровки плана-графика закупок,   вопрос об увеличении  оставшихся сумм рассмотреть при последующих уточнениях областного бюджета,  вариант - за за счет ассигнований, не обеспеченных лимитами 108 млн.руб. </t>
  </si>
  <si>
    <t>Увеличение ассигнований на предоставление субсидии  спортивным общественным организациям физкультурно-спортивной направленности</t>
  </si>
  <si>
    <t>Пояснения к предложениям</t>
  </si>
  <si>
    <t>Увеличение ассигнований для приобретения оборудования в режимно-секретное помещение</t>
  </si>
  <si>
    <t xml:space="preserve">903 Департамент образования ЯО
</t>
  </si>
  <si>
    <t>12.5</t>
  </si>
  <si>
    <t>Региональная целевая программа "Восстановление водных объектов на территории Ярославской области"</t>
  </si>
  <si>
    <t>905 Департамент агропромышленного комплекса ЯО</t>
  </si>
  <si>
    <t xml:space="preserve">Увеличение ассигнований на погашение кредиторской задолженности за 2020 год </t>
  </si>
  <si>
    <t>Увеличение ассигнований на обеспечение мероприятий по переселению граждан из аварийного жилищного фонда за счет средств Государственной Корпорации Фонд Содействия жилищно-коммунального хозяйства и необходимого софинансирования за счет областного бюджета</t>
  </si>
  <si>
    <t>Увеличение ассигнований на мероприятия по восстановлению прав участников строительства проблемных жилых домов Ярославской области</t>
  </si>
  <si>
    <t xml:space="preserve">Обеспечение деятельности центров занятости населения           </t>
  </si>
  <si>
    <t>Обеспечение деятельности подведомственных учреждений</t>
  </si>
  <si>
    <t>Субсидии некоммерческим организациям</t>
  </si>
  <si>
    <t xml:space="preserve">Увеличение ассигнований на оснащение объектов спортивной инфраструктуры спортивно-технологическим оборудованием в соответствии с распоряжением Правительства Российской Федерации от 23.01.2021 № 129-р </t>
  </si>
  <si>
    <t>Увеличение ассигнований на  техническую поддержку 
Системы-112</t>
  </si>
  <si>
    <t>Увеличение ассигнований за счет неиспользованных остатков дорожного фонда 2020 года на оплату штрафов в сфере дорожного хозяйства</t>
  </si>
  <si>
    <t>Увеличение ассигнований за счет неиспользованных остатков дорожного фонда 2020 года на содержание автомобильных дорог</t>
  </si>
  <si>
    <r>
      <t xml:space="preserve">Увеличение ассигнований за счет неиспользованных остатков дорожного фонда 2020 года на установку автоматического пункта весо-габаритного контроля. 
Увеличение ассигнований </t>
    </r>
    <r>
      <rPr>
        <b/>
        <sz val="11"/>
        <rFont val="Times New Roman"/>
        <family val="1"/>
        <charset val="204"/>
      </rPr>
      <t>в 2022-2023 годах</t>
    </r>
    <r>
      <rPr>
        <sz val="11"/>
        <rFont val="Times New Roman"/>
        <family val="1"/>
        <charset val="204"/>
      </rPr>
      <t xml:space="preserve"> в сумме 120 000 тыс. руб. ежегодно за счет средств федерального бюджета на региональный проект "Общесистемные меры развития дорожного хозяйства"                                          
</t>
    </r>
  </si>
  <si>
    <t>Обеспечение деятельности подведомственного учреждения</t>
  </si>
  <si>
    <t>Уменьшение ассигнований в связи с уменьшением количества проводимых мероприятий</t>
  </si>
  <si>
    <t>Увеличение ассигнований на содержание и ремонт автотранспорта</t>
  </si>
  <si>
    <t xml:space="preserve">Закупка товаров, работ и услуг для обеспечения государственных (муниципальных) нужд </t>
  </si>
  <si>
    <t>Увеличение ассигнований на строительство детского сада на 110 мест в г. Пошехонье</t>
  </si>
  <si>
    <r>
      <t xml:space="preserve">Увеличение ассигнований в целях заключения контракта на проектно-изыскательские работы по завершению строительства обсервационного корпуса перинатального центра с приспособлением под Центр медицинской реабилитации для детей раннего возраста в г. Ярославле.
Уменьшение ассигнований в связи с экономией по результатам торгов по строительству детской поликлиники в городе Рыбинске на 300 посещений в смену в сумме 5 223,0 тыс.руб. и на строительство обсервационного корпуса перинатального центра с приспособлением под Центр медицинской реабилитации для детей раннего возраста в г. Ярославле в сумме 380 000,0 тыс.руб. 
Увеличение ассигнований </t>
    </r>
    <r>
      <rPr>
        <b/>
        <sz val="11"/>
        <rFont val="Times New Roman"/>
        <family val="1"/>
        <charset val="204"/>
      </rPr>
      <t>в 2022 году</t>
    </r>
    <r>
      <rPr>
        <sz val="11"/>
        <rFont val="Times New Roman"/>
        <family val="1"/>
        <charset val="204"/>
      </rPr>
      <t xml:space="preserve"> в сумме 380 000,0 тыс.руб. на строительство обсервационного корпуса перинатального центра с приспособлением под Центр медицинской реабилитации для детей раннего возраста в г. Ярославле 
</t>
    </r>
  </si>
  <si>
    <t xml:space="preserve">Субсидия в виде имущественного взноса в имущество публично-правовой компании "Фонд защиты прав граждан - участников долевого строительства" </t>
  </si>
  <si>
    <t>Приложение 3</t>
  </si>
  <si>
    <t>к пояснительной записке</t>
  </si>
  <si>
    <t xml:space="preserve">Увеличение ассигнований на софинансирование подтвержденных остатков федеральных средств, не использованных по состоянию на 1 января 2021 года, на поставку компьютерного оборудования </t>
  </si>
  <si>
    <t>Увеличение ассигнований в связи с ростом количества выездов добровольной пожарной охраны</t>
  </si>
  <si>
    <t xml:space="preserve">Увеличение ассигнований на оказание услуг по ремонту и частичной модернизации сервера ВКС Polycom
</t>
  </si>
  <si>
    <t xml:space="preserve">Увеличение ассигнований на поставку оборудования видеоконференцсвязи с учетом монтажа и пуско-наладочных работ </t>
  </si>
  <si>
    <t xml:space="preserve">Увеличение  ассигнований на погашение кредиторской задолженности за 2020 год </t>
  </si>
  <si>
    <t>Увеличение ассигнований за счет неиспользованных остатков дорожного фонда 2020 года на проведение технологического и ценового аудита обоснования инвестиций по строительству Карабулинской развязки (3 этап, мост через Волгу)</t>
  </si>
  <si>
    <r>
      <t xml:space="preserve">Увеличение ассигнований в  целях софинансирования федеральной субсидии  на обеспечение на участках мировых судей формирования и функционирования необходимой информационно-технологической и телекоммуникационной инфраструктуры для организации защищенного межведомственного электронного взаимодействия, приема исковых заявлений, направляемых в электронном виде, и организации участия в заседаниях мировых судов в режиме видеоконференцсвязи </t>
    </r>
    <r>
      <rPr>
        <b/>
        <sz val="11"/>
        <rFont val="Times New Roman"/>
        <family val="1"/>
        <charset val="204"/>
      </rPr>
      <t>в 2022-2023 годах</t>
    </r>
    <r>
      <rPr>
        <sz val="11"/>
        <rFont val="Times New Roman"/>
        <family val="1"/>
        <charset val="204"/>
      </rPr>
      <t xml:space="preserve"> в сумме 4 руб. ежегодно</t>
    </r>
  </si>
  <si>
    <t>Межбюджетные трансферты</t>
  </si>
  <si>
    <r>
      <t xml:space="preserve">Увеличение ассигнований на финансовое обеспечение контракта по разработке проектной документации </t>
    </r>
    <r>
      <rPr>
        <sz val="11"/>
        <color theme="1"/>
        <rFont val="Times New Roman"/>
        <family val="1"/>
        <charset val="204"/>
      </rPr>
      <t xml:space="preserve">по объекту "Строительство очистных сооружений водоснабжения в г. Данилове" </t>
    </r>
  </si>
  <si>
    <t>Реализация мероприятий по строительству дошкольных образовательных организаций</t>
  </si>
  <si>
    <t xml:space="preserve">Увеличение ассигнований за счет средств Фонда развития моногородов, поступивших в декабре 2020 года на реконстукцию автодороги в г.Тутаеве </t>
  </si>
  <si>
    <t xml:space="preserve">Увеличение 
</t>
  </si>
  <si>
    <t xml:space="preserve">Уменьшение 
</t>
  </si>
  <si>
    <t xml:space="preserve">Областные средства
</t>
  </si>
  <si>
    <t xml:space="preserve">Средства других бюджетов </t>
  </si>
  <si>
    <t>Остатки средств по состоянию 
на 1 января 2021 года</t>
  </si>
  <si>
    <t>Реализация мероприятий по строительству медицинских организаций Ярославской области</t>
  </si>
  <si>
    <t xml:space="preserve">Увеличение ассигнований в соответствии с  постановлением Правления Пенсионного Фонда  Российской Федерации  
от 23.12.2020 № 987п </t>
  </si>
  <si>
    <t xml:space="preserve">Мероприятия по активной политике занятости  </t>
  </si>
  <si>
    <t>Увеличение ассигнований для обеспечения софинансирования за счет областного бюджета в соответствии с соглашением, заключенным с Минстроем России</t>
  </si>
  <si>
    <t>Увеличение ассигнований на погашение кредиторской задолженности за 2020 год по реконструкции промышленного парка "Мастер"</t>
  </si>
  <si>
    <t xml:space="preserve">Увеличение ассигнований на возмещение части затрат на закупку продовольственной пшеницы производителям муки в соответствии с распоряжением Правительства Российской Федерации от 22.01.2021 № 102-р
</t>
  </si>
  <si>
    <t>Увеличение ассигнований на компенсацию предприятиям хлебопекарной промышленности части затрат на реализацию произведенных и реализованных хлеба и хлебобулочных изделий в соответствии с распоряжением Правительства Российской Федерации от 22.01.2021 № 102-р</t>
  </si>
  <si>
    <t>Увеличение ассигнований для оплаты исполнительных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</si>
</sst>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000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467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36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</cellStyleXfs>
  <cellXfs count="210">
    <xf numFmtId="0" fontId="0" fillId="0" borderId="0" xfId="0"/>
    <xf numFmtId="0" fontId="30" fillId="2" borderId="1" xfId="0" applyNumberFormat="1" applyFont="1" applyFill="1" applyBorder="1" applyAlignment="1">
      <alignment horizontal="justify" vertical="top" wrapText="1"/>
    </xf>
    <xf numFmtId="0" fontId="34" fillId="2" borderId="0" xfId="0" applyNumberFormat="1" applyFont="1" applyFill="1" applyAlignment="1">
      <alignment horizontal="right" vertical="top"/>
    </xf>
    <xf numFmtId="0" fontId="34" fillId="2" borderId="0" xfId="0" applyNumberFormat="1" applyFont="1" applyFill="1" applyAlignment="1">
      <alignment horizontal="right" vertical="top" wrapText="1"/>
    </xf>
    <xf numFmtId="49" fontId="28" fillId="2" borderId="0" xfId="0" applyNumberFormat="1" applyFont="1" applyFill="1"/>
    <xf numFmtId="0" fontId="23" fillId="2" borderId="0" xfId="0" applyFont="1" applyFill="1" applyAlignment="1">
      <alignment horizontal="left" vertical="top"/>
    </xf>
    <xf numFmtId="0" fontId="26" fillId="2" borderId="0" xfId="0" applyFont="1" applyFill="1"/>
    <xf numFmtId="0" fontId="26" fillId="2" borderId="0" xfId="0" applyFont="1" applyFill="1" applyBorder="1"/>
    <xf numFmtId="0" fontId="30" fillId="2" borderId="0" xfId="0" applyFont="1" applyFill="1" applyAlignment="1">
      <alignment vertical="top"/>
    </xf>
    <xf numFmtId="0" fontId="26" fillId="2" borderId="0" xfId="0" applyFont="1" applyFill="1" applyAlignment="1">
      <alignment horizontal="right" vertical="top"/>
    </xf>
    <xf numFmtId="49" fontId="23" fillId="2" borderId="1" xfId="4" applyNumberFormat="1" applyFont="1" applyFill="1" applyBorder="1" applyAlignment="1" applyProtection="1">
      <alignment horizontal="center" wrapText="1"/>
      <protection hidden="1"/>
    </xf>
    <xf numFmtId="0" fontId="23" fillId="2" borderId="1" xfId="1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right"/>
    </xf>
    <xf numFmtId="165" fontId="30" fillId="2" borderId="1" xfId="1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30" fillId="2" borderId="1" xfId="3" applyNumberFormat="1" applyFont="1" applyFill="1" applyBorder="1" applyAlignment="1" applyProtection="1">
      <alignment horizontal="justify" vertical="top" wrapText="1"/>
    </xf>
    <xf numFmtId="0" fontId="33" fillId="2" borderId="1" xfId="3" applyNumberFormat="1" applyFont="1" applyFill="1" applyBorder="1" applyAlignment="1" applyProtection="1">
      <alignment horizontal="left" vertical="top" wrapText="1"/>
      <protection hidden="1"/>
    </xf>
    <xf numFmtId="3" fontId="46" fillId="2" borderId="1" xfId="0" applyNumberFormat="1" applyFont="1" applyFill="1" applyBorder="1" applyAlignment="1">
      <alignment horizontal="right"/>
    </xf>
    <xf numFmtId="0" fontId="30" fillId="2" borderId="1" xfId="3" applyNumberFormat="1" applyFont="1" applyFill="1" applyBorder="1" applyAlignment="1" applyProtection="1">
      <alignment horizontal="left" vertical="top" wrapText="1"/>
      <protection hidden="1"/>
    </xf>
    <xf numFmtId="3" fontId="27" fillId="2" borderId="1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right"/>
    </xf>
    <xf numFmtId="0" fontId="23" fillId="2" borderId="1" xfId="3" applyNumberFormat="1" applyFont="1" applyFill="1" applyBorder="1" applyAlignment="1" applyProtection="1">
      <alignment horizontal="justify" vertical="top" wrapText="1"/>
    </xf>
    <xf numFmtId="0" fontId="23" fillId="2" borderId="1" xfId="3" applyNumberFormat="1" applyFont="1" applyFill="1" applyBorder="1" applyAlignment="1" applyProtection="1">
      <alignment horizontal="left" vertical="top" wrapText="1"/>
    </xf>
    <xf numFmtId="3" fontId="24" fillId="2" borderId="1" xfId="0" applyNumberFormat="1" applyFont="1" applyFill="1" applyBorder="1" applyAlignment="1" applyProtection="1">
      <alignment horizontal="right"/>
    </xf>
    <xf numFmtId="0" fontId="30" fillId="2" borderId="1" xfId="3" applyFont="1" applyFill="1" applyBorder="1" applyAlignment="1">
      <alignment horizontal="justify" vertical="top" wrapText="1"/>
    </xf>
    <xf numFmtId="3" fontId="46" fillId="2" borderId="1" xfId="0" applyNumberFormat="1" applyFont="1" applyFill="1" applyBorder="1" applyAlignment="1" applyProtection="1">
      <alignment horizontal="right"/>
    </xf>
    <xf numFmtId="3" fontId="27" fillId="2" borderId="1" xfId="0" applyNumberFormat="1" applyFont="1" applyFill="1" applyBorder="1" applyAlignment="1" applyProtection="1">
      <alignment horizontal="right"/>
    </xf>
    <xf numFmtId="3" fontId="27" fillId="2" borderId="1" xfId="0" applyNumberFormat="1" applyFont="1" applyFill="1" applyBorder="1" applyAlignment="1" applyProtection="1">
      <alignment horizontal="right" wrapText="1"/>
      <protection hidden="1"/>
    </xf>
    <xf numFmtId="0" fontId="30" fillId="2" borderId="1" xfId="0" applyNumberFormat="1" applyFont="1" applyFill="1" applyBorder="1" applyAlignment="1" applyProtection="1">
      <alignment horizontal="justify" vertical="top" wrapText="1"/>
      <protection hidden="1"/>
    </xf>
    <xf numFmtId="0" fontId="30" fillId="2" borderId="1" xfId="0" applyFont="1" applyFill="1" applyBorder="1" applyAlignment="1" applyProtection="1">
      <alignment horizontal="justify" vertical="top" wrapText="1"/>
      <protection hidden="1"/>
    </xf>
    <xf numFmtId="0" fontId="30" fillId="2" borderId="1" xfId="0" applyNumberFormat="1" applyFont="1" applyFill="1" applyBorder="1" applyAlignment="1" applyProtection="1">
      <alignment horizontal="left" vertical="top" wrapText="1"/>
      <protection hidden="1"/>
    </xf>
    <xf numFmtId="3" fontId="30" fillId="2" borderId="1" xfId="0" applyNumberFormat="1" applyFont="1" applyFill="1" applyBorder="1" applyAlignment="1" applyProtection="1">
      <alignment horizontal="justify" vertical="top" wrapText="1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0" fontId="23" fillId="2" borderId="1" xfId="0" applyNumberFormat="1" applyFont="1" applyFill="1" applyBorder="1" applyAlignment="1" applyProtection="1">
      <alignment horizontal="left" vertical="top" wrapText="1"/>
      <protection hidden="1"/>
    </xf>
    <xf numFmtId="3" fontId="30" fillId="2" borderId="1" xfId="3" applyNumberFormat="1" applyFont="1" applyFill="1" applyBorder="1" applyAlignment="1" applyProtection="1">
      <alignment horizontal="justify" vertical="top" wrapText="1"/>
      <protection hidden="1"/>
    </xf>
    <xf numFmtId="0" fontId="30" fillId="2" borderId="1" xfId="3" applyNumberFormat="1" applyFont="1" applyFill="1" applyBorder="1" applyAlignment="1" applyProtection="1">
      <alignment horizontal="justify" vertical="top" wrapText="1"/>
      <protection hidden="1"/>
    </xf>
    <xf numFmtId="3" fontId="26" fillId="2" borderId="0" xfId="0" applyNumberFormat="1" applyFont="1" applyFill="1" applyBorder="1"/>
    <xf numFmtId="3" fontId="43" fillId="2" borderId="0" xfId="0" applyNumberFormat="1" applyFont="1" applyFill="1" applyBorder="1"/>
    <xf numFmtId="0" fontId="34" fillId="2" borderId="1" xfId="0" applyNumberFormat="1" applyFont="1" applyFill="1" applyBorder="1" applyAlignment="1" applyProtection="1">
      <alignment horizontal="justify" vertical="top" wrapText="1"/>
      <protection hidden="1"/>
    </xf>
    <xf numFmtId="0" fontId="30" fillId="2" borderId="1" xfId="0" applyFont="1" applyFill="1" applyBorder="1" applyAlignment="1">
      <alignment horizontal="justify" vertical="top" wrapText="1"/>
    </xf>
    <xf numFmtId="49" fontId="35" fillId="2" borderId="1" xfId="4" applyNumberFormat="1" applyFont="1" applyFill="1" applyBorder="1" applyAlignment="1" applyProtection="1">
      <alignment horizontal="center" wrapText="1"/>
      <protection hidden="1"/>
    </xf>
    <xf numFmtId="0" fontId="34" fillId="2" borderId="1" xfId="3" applyNumberFormat="1" applyFont="1" applyFill="1" applyBorder="1" applyAlignment="1" applyProtection="1">
      <alignment horizontal="left" vertical="top" wrapText="1"/>
      <protection hidden="1"/>
    </xf>
    <xf numFmtId="3" fontId="30" fillId="2" borderId="1" xfId="0" applyNumberFormat="1" applyFont="1" applyFill="1" applyBorder="1" applyAlignment="1">
      <alignment horizontal="justify" vertical="top" wrapText="1"/>
    </xf>
    <xf numFmtId="0" fontId="38" fillId="2" borderId="0" xfId="0" applyFont="1" applyFill="1" applyBorder="1"/>
    <xf numFmtId="0" fontId="38" fillId="2" borderId="0" xfId="0" applyFont="1" applyFill="1"/>
    <xf numFmtId="0" fontId="30" fillId="2" borderId="1" xfId="3" applyNumberFormat="1" applyFont="1" applyFill="1" applyBorder="1" applyAlignment="1" applyProtection="1">
      <alignment horizontal="left" vertical="top" wrapText="1"/>
    </xf>
    <xf numFmtId="3" fontId="46" fillId="2" borderId="1" xfId="0" applyNumberFormat="1" applyFont="1" applyFill="1" applyBorder="1" applyAlignment="1" applyProtection="1">
      <alignment horizontal="right" wrapText="1"/>
      <protection hidden="1"/>
    </xf>
    <xf numFmtId="0" fontId="34" fillId="2" borderId="1" xfId="0" applyFont="1" applyFill="1" applyBorder="1" applyAlignment="1" applyProtection="1">
      <alignment horizontal="justify" vertical="top" wrapText="1"/>
      <protection hidden="1"/>
    </xf>
    <xf numFmtId="0" fontId="30" fillId="2" borderId="1" xfId="0" applyFont="1" applyFill="1" applyBorder="1" applyAlignment="1">
      <alignment horizontal="left" vertical="top"/>
    </xf>
    <xf numFmtId="3" fontId="34" fillId="2" borderId="1" xfId="0" applyNumberFormat="1" applyFont="1" applyFill="1" applyBorder="1" applyAlignment="1" applyProtection="1">
      <alignment horizontal="justify" vertical="top" wrapText="1"/>
    </xf>
    <xf numFmtId="0" fontId="27" fillId="2" borderId="1" xfId="3" applyNumberFormat="1" applyFont="1" applyFill="1" applyBorder="1" applyAlignment="1" applyProtection="1">
      <alignment horizontal="right" wrapText="1"/>
      <protection hidden="1"/>
    </xf>
    <xf numFmtId="3" fontId="30" fillId="2" borderId="1" xfId="3" applyNumberFormat="1" applyFont="1" applyFill="1" applyBorder="1" applyAlignment="1" applyProtection="1">
      <alignment horizontal="justify" vertical="top" wrapText="1"/>
    </xf>
    <xf numFmtId="3" fontId="31" fillId="2" borderId="1" xfId="0" applyNumberFormat="1" applyFont="1" applyFill="1" applyBorder="1" applyAlignment="1">
      <alignment horizontal="right"/>
    </xf>
    <xf numFmtId="0" fontId="23" fillId="2" borderId="1" xfId="3" applyFont="1" applyFill="1" applyBorder="1" applyAlignment="1">
      <alignment horizontal="justify" vertical="top" wrapText="1"/>
    </xf>
    <xf numFmtId="0" fontId="30" fillId="2" borderId="1" xfId="0" applyFont="1" applyFill="1" applyBorder="1" applyAlignment="1" applyProtection="1">
      <alignment horizontal="justify" vertical="top" wrapText="1"/>
    </xf>
    <xf numFmtId="49" fontId="32" fillId="2" borderId="1" xfId="4" applyNumberFormat="1" applyFont="1" applyFill="1" applyBorder="1" applyAlignment="1" applyProtection="1">
      <alignment horizontal="center" wrapText="1"/>
      <protection hidden="1"/>
    </xf>
    <xf numFmtId="167" fontId="34" fillId="2" borderId="1" xfId="3" applyNumberFormat="1" applyFont="1" applyFill="1" applyBorder="1" applyAlignment="1" applyProtection="1">
      <alignment horizontal="left" vertical="top" wrapText="1"/>
      <protection hidden="1"/>
    </xf>
    <xf numFmtId="3" fontId="34" fillId="2" borderId="1" xfId="3" applyNumberFormat="1" applyFont="1" applyFill="1" applyBorder="1" applyAlignment="1" applyProtection="1">
      <alignment horizontal="justify" vertical="top" wrapText="1"/>
    </xf>
    <xf numFmtId="0" fontId="33" fillId="2" borderId="1" xfId="2" applyNumberFormat="1" applyFont="1" applyFill="1" applyBorder="1" applyAlignment="1" applyProtection="1">
      <alignment horizontal="left" vertical="top" wrapText="1"/>
      <protection hidden="1"/>
    </xf>
    <xf numFmtId="0" fontId="30" fillId="2" borderId="1" xfId="2" applyNumberFormat="1" applyFont="1" applyFill="1" applyBorder="1" applyAlignment="1" applyProtection="1">
      <alignment horizontal="left" vertical="top" wrapText="1"/>
      <protection hidden="1"/>
    </xf>
    <xf numFmtId="0" fontId="34" fillId="2" borderId="1" xfId="0" applyNumberFormat="1" applyFont="1" applyFill="1" applyBorder="1" applyAlignment="1" applyProtection="1">
      <alignment horizontal="justify" vertical="top" wrapText="1"/>
    </xf>
    <xf numFmtId="3" fontId="30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2" applyNumberFormat="1" applyFont="1" applyFill="1" applyBorder="1" applyAlignment="1" applyProtection="1">
      <alignment horizontal="left" vertical="top" wrapText="1"/>
      <protection hidden="1"/>
    </xf>
    <xf numFmtId="49" fontId="39" fillId="2" borderId="1" xfId="4" applyNumberFormat="1" applyFont="1" applyFill="1" applyBorder="1" applyAlignment="1" applyProtection="1">
      <alignment horizontal="center" wrapText="1"/>
      <protection hidden="1"/>
    </xf>
    <xf numFmtId="0" fontId="34" fillId="2" borderId="1" xfId="0" applyFont="1" applyFill="1" applyBorder="1" applyAlignment="1">
      <alignment horizontal="left" vertical="top" wrapText="1"/>
    </xf>
    <xf numFmtId="3" fontId="45" fillId="2" borderId="1" xfId="0" applyNumberFormat="1" applyFont="1" applyFill="1" applyBorder="1" applyAlignment="1">
      <alignment horizontal="right"/>
    </xf>
    <xf numFmtId="3" fontId="31" fillId="2" borderId="0" xfId="0" applyNumberFormat="1" applyFont="1" applyFill="1" applyBorder="1" applyAlignment="1">
      <alignment horizontal="right"/>
    </xf>
    <xf numFmtId="49" fontId="30" fillId="2" borderId="1" xfId="0" applyNumberFormat="1" applyFont="1" applyFill="1" applyBorder="1" applyAlignment="1">
      <alignment horizontal="left" vertical="top" wrapText="1"/>
    </xf>
    <xf numFmtId="0" fontId="30" fillId="2" borderId="1" xfId="0" applyNumberFormat="1" applyFont="1" applyFill="1" applyBorder="1" applyAlignment="1">
      <alignment horizontal="left" vertical="top" wrapText="1"/>
    </xf>
    <xf numFmtId="3" fontId="31" fillId="2" borderId="1" xfId="0" applyNumberFormat="1" applyFont="1" applyFill="1" applyBorder="1" applyAlignment="1" applyProtection="1">
      <alignment horizontal="right"/>
    </xf>
    <xf numFmtId="0" fontId="23" fillId="2" borderId="1" xfId="2" applyNumberFormat="1" applyFont="1" applyFill="1" applyBorder="1" applyAlignment="1" applyProtection="1">
      <alignment horizontal="left" vertical="top" wrapText="1"/>
    </xf>
    <xf numFmtId="0" fontId="33" fillId="2" borderId="1" xfId="0" applyNumberFormat="1" applyFont="1" applyFill="1" applyBorder="1" applyAlignment="1" applyProtection="1">
      <alignment horizontal="left" vertical="top" wrapText="1"/>
      <protection hidden="1"/>
    </xf>
    <xf numFmtId="3" fontId="30" fillId="2" borderId="1" xfId="0" applyNumberFormat="1" applyFont="1" applyFill="1" applyBorder="1" applyAlignment="1" applyProtection="1">
      <alignment horizontal="justify" vertical="top" wrapText="1"/>
      <protection locked="0"/>
    </xf>
    <xf numFmtId="0" fontId="30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justify" vertical="top" wrapText="1"/>
    </xf>
    <xf numFmtId="0" fontId="40" fillId="2" borderId="1" xfId="0" applyFont="1" applyFill="1" applyBorder="1" applyAlignment="1">
      <alignment horizontal="left" vertical="top" wrapText="1"/>
    </xf>
    <xf numFmtId="3" fontId="46" fillId="2" borderId="1" xfId="0" applyNumberFormat="1" applyFont="1" applyFill="1" applyBorder="1" applyAlignment="1">
      <alignment horizontal="right" wrapText="1"/>
    </xf>
    <xf numFmtId="3" fontId="27" fillId="2" borderId="1" xfId="0" applyNumberFormat="1" applyFont="1" applyFill="1" applyBorder="1" applyAlignment="1">
      <alignment horizontal="right" wrapText="1"/>
    </xf>
    <xf numFmtId="0" fontId="34" fillId="2" borderId="1" xfId="2" applyNumberFormat="1" applyFont="1" applyFill="1" applyBorder="1" applyAlignment="1" applyProtection="1">
      <alignment horizontal="left" vertical="top" wrapText="1"/>
      <protection hidden="1"/>
    </xf>
    <xf numFmtId="0" fontId="23" fillId="2" borderId="1" xfId="7" applyNumberFormat="1" applyFont="1" applyFill="1" applyBorder="1" applyAlignment="1" applyProtection="1">
      <alignment horizontal="left" vertical="top" wrapText="1"/>
      <protection hidden="1"/>
    </xf>
    <xf numFmtId="0" fontId="35" fillId="2" borderId="1" xfId="5" applyNumberFormat="1" applyFont="1" applyFill="1" applyBorder="1" applyAlignment="1" applyProtection="1">
      <alignment horizontal="left" vertical="top" wrapText="1"/>
      <protection hidden="1"/>
    </xf>
    <xf numFmtId="0" fontId="33" fillId="2" borderId="1" xfId="5" applyNumberFormat="1" applyFont="1" applyFill="1" applyBorder="1" applyAlignment="1" applyProtection="1">
      <alignment horizontal="left" vertical="top" wrapText="1"/>
      <protection hidden="1"/>
    </xf>
    <xf numFmtId="0" fontId="34" fillId="2" borderId="1" xfId="5" applyNumberFormat="1" applyFont="1" applyFill="1" applyBorder="1" applyAlignment="1" applyProtection="1">
      <alignment horizontal="left" vertical="top" wrapText="1"/>
    </xf>
    <xf numFmtId="3" fontId="47" fillId="2" borderId="1" xfId="0" applyNumberFormat="1" applyFont="1" applyFill="1" applyBorder="1" applyAlignment="1">
      <alignment horizontal="right"/>
    </xf>
    <xf numFmtId="3" fontId="34" fillId="2" borderId="1" xfId="5" applyNumberFormat="1" applyFont="1" applyFill="1" applyBorder="1" applyAlignment="1" applyProtection="1">
      <alignment horizontal="justify" vertical="top" wrapText="1"/>
    </xf>
    <xf numFmtId="0" fontId="30" fillId="2" borderId="1" xfId="5" applyNumberFormat="1" applyFont="1" applyFill="1" applyBorder="1" applyAlignment="1" applyProtection="1">
      <alignment horizontal="left" vertical="top" wrapText="1"/>
      <protection hidden="1"/>
    </xf>
    <xf numFmtId="3" fontId="27" fillId="2" borderId="1" xfId="6" applyNumberFormat="1" applyFont="1" applyFill="1" applyBorder="1" applyAlignment="1" applyProtection="1">
      <alignment horizontal="right" wrapText="1"/>
      <protection hidden="1"/>
    </xf>
    <xf numFmtId="49" fontId="23" fillId="2" borderId="1" xfId="4" applyNumberFormat="1" applyFont="1" applyFill="1" applyBorder="1" applyAlignment="1" applyProtection="1">
      <alignment wrapText="1"/>
      <protection hidden="1"/>
    </xf>
    <xf numFmtId="3" fontId="46" fillId="2" borderId="1" xfId="6" applyNumberFormat="1" applyFont="1" applyFill="1" applyBorder="1" applyAlignment="1" applyProtection="1">
      <alignment horizontal="right"/>
    </xf>
    <xf numFmtId="0" fontId="34" fillId="2" borderId="1" xfId="0" applyFont="1" applyFill="1" applyBorder="1" applyAlignment="1">
      <alignment horizontal="justify" vertical="top" wrapText="1"/>
    </xf>
    <xf numFmtId="0" fontId="30" fillId="2" borderId="1" xfId="8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8" applyNumberFormat="1" applyFont="1" applyFill="1" applyBorder="1" applyAlignment="1" applyProtection="1">
      <alignment horizontal="left" vertical="top" wrapText="1"/>
      <protection hidden="1"/>
    </xf>
    <xf numFmtId="0" fontId="30" fillId="2" borderId="1" xfId="8" applyNumberFormat="1" applyFont="1" applyFill="1" applyBorder="1" applyAlignment="1" applyProtection="1">
      <alignment horizontal="left" vertical="top" wrapText="1"/>
      <protection hidden="1"/>
    </xf>
    <xf numFmtId="0" fontId="23" fillId="2" borderId="1" xfId="8" applyNumberFormat="1" applyFont="1" applyFill="1" applyBorder="1" applyAlignment="1" applyProtection="1">
      <alignment horizontal="justify" vertical="top" wrapText="1"/>
      <protection hidden="1"/>
    </xf>
    <xf numFmtId="0" fontId="28" fillId="2" borderId="0" xfId="0" applyFont="1" applyFill="1" applyBorder="1"/>
    <xf numFmtId="0" fontId="28" fillId="2" borderId="0" xfId="0" applyFont="1" applyFill="1"/>
    <xf numFmtId="49" fontId="44" fillId="2" borderId="1" xfId="4" applyNumberFormat="1" applyFont="1" applyFill="1" applyBorder="1" applyAlignment="1" applyProtection="1">
      <alignment horizontal="center" wrapText="1"/>
      <protection hidden="1"/>
    </xf>
    <xf numFmtId="0" fontId="32" fillId="2" borderId="1" xfId="8" applyNumberFormat="1" applyFont="1" applyFill="1" applyBorder="1" applyAlignment="1" applyProtection="1">
      <alignment horizontal="justify" vertical="top" wrapText="1"/>
      <protection hidden="1"/>
    </xf>
    <xf numFmtId="0" fontId="25" fillId="2" borderId="0" xfId="0" applyFont="1" applyFill="1" applyBorder="1"/>
    <xf numFmtId="0" fontId="25" fillId="2" borderId="0" xfId="0" applyFont="1" applyFill="1"/>
    <xf numFmtId="3" fontId="27" fillId="2" borderId="1" xfId="6" applyNumberFormat="1" applyFont="1" applyFill="1" applyBorder="1" applyAlignment="1">
      <alignment horizontal="right"/>
    </xf>
    <xf numFmtId="49" fontId="23" fillId="2" borderId="1" xfId="3" applyNumberFormat="1" applyFont="1" applyFill="1" applyBorder="1" applyAlignment="1" applyProtection="1"/>
    <xf numFmtId="49" fontId="23" fillId="2" borderId="1" xfId="3" applyNumberFormat="1" applyFont="1" applyFill="1" applyBorder="1" applyAlignment="1" applyProtection="1">
      <alignment wrapText="1"/>
      <protection hidden="1"/>
    </xf>
    <xf numFmtId="167" fontId="34" fillId="2" borderId="1" xfId="5" applyNumberFormat="1" applyFont="1" applyFill="1" applyBorder="1" applyAlignment="1" applyProtection="1">
      <alignment horizontal="left" vertical="top" wrapText="1"/>
      <protection hidden="1"/>
    </xf>
    <xf numFmtId="0" fontId="35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 applyProtection="1">
      <alignment horizontal="justify" vertical="top" wrapText="1"/>
    </xf>
    <xf numFmtId="0" fontId="33" fillId="2" borderId="1" xfId="0" applyFont="1" applyFill="1" applyBorder="1" applyAlignment="1" applyProtection="1">
      <alignment horizontal="left" vertical="top" wrapText="1"/>
      <protection hidden="1"/>
    </xf>
    <xf numFmtId="49" fontId="33" fillId="2" borderId="1" xfId="3" applyNumberFormat="1" applyFont="1" applyFill="1" applyBorder="1" applyAlignment="1" applyProtection="1">
      <alignment horizontal="left" vertical="top" wrapText="1"/>
      <protection hidden="1"/>
    </xf>
    <xf numFmtId="49" fontId="23" fillId="2" borderId="1" xfId="0" applyNumberFormat="1" applyFont="1" applyFill="1" applyBorder="1" applyAlignment="1">
      <alignment horizontal="left" vertical="top" wrapText="1"/>
    </xf>
    <xf numFmtId="0" fontId="30" fillId="2" borderId="1" xfId="0" applyNumberFormat="1" applyFont="1" applyFill="1" applyBorder="1" applyAlignment="1" applyProtection="1">
      <alignment horizontal="justify" vertical="top" wrapText="1"/>
    </xf>
    <xf numFmtId="49" fontId="30" fillId="2" borderId="1" xfId="3" applyNumberFormat="1" applyFont="1" applyFill="1" applyBorder="1" applyAlignment="1" applyProtection="1">
      <alignment horizontal="left" vertical="top" wrapText="1"/>
      <protection hidden="1"/>
    </xf>
    <xf numFmtId="0" fontId="30" fillId="2" borderId="1" xfId="5" applyNumberFormat="1" applyFont="1" applyFill="1" applyBorder="1" applyAlignment="1" applyProtection="1">
      <alignment horizontal="justify" vertical="top" wrapText="1"/>
      <protection hidden="1"/>
    </xf>
    <xf numFmtId="3" fontId="30" fillId="2" borderId="1" xfId="0" applyNumberFormat="1" applyFont="1" applyFill="1" applyBorder="1" applyAlignment="1">
      <alignment horizontal="justify" vertical="top"/>
    </xf>
    <xf numFmtId="0" fontId="23" fillId="2" borderId="1" xfId="5" applyNumberFormat="1" applyFont="1" applyFill="1" applyBorder="1" applyAlignment="1" applyProtection="1">
      <alignment horizontal="left" vertical="top" wrapText="1"/>
      <protection hidden="1"/>
    </xf>
    <xf numFmtId="3" fontId="24" fillId="2" borderId="1" xfId="5" applyNumberFormat="1" applyFont="1" applyFill="1" applyBorder="1" applyAlignment="1" applyProtection="1">
      <alignment horizontal="right" wrapText="1"/>
      <protection hidden="1"/>
    </xf>
    <xf numFmtId="0" fontId="30" fillId="2" borderId="1" xfId="2" applyNumberFormat="1" applyFont="1" applyFill="1" applyBorder="1" applyAlignment="1" applyProtection="1">
      <alignment horizontal="justify" vertical="top" wrapText="1"/>
      <protection hidden="1"/>
    </xf>
    <xf numFmtId="3" fontId="46" fillId="2" borderId="1" xfId="5" applyNumberFormat="1" applyFont="1" applyFill="1" applyBorder="1" applyAlignment="1" applyProtection="1">
      <alignment horizontal="right" wrapText="1"/>
      <protection hidden="1"/>
    </xf>
    <xf numFmtId="49" fontId="30" fillId="2" borderId="1" xfId="3" applyNumberFormat="1" applyFont="1" applyFill="1" applyBorder="1" applyAlignment="1" applyProtection="1">
      <alignment wrapText="1"/>
      <protection hidden="1"/>
    </xf>
    <xf numFmtId="3" fontId="27" fillId="2" borderId="1" xfId="3" applyNumberFormat="1" applyFont="1" applyFill="1" applyBorder="1" applyAlignment="1" applyProtection="1">
      <alignment horizontal="right" wrapText="1"/>
      <protection hidden="1"/>
    </xf>
    <xf numFmtId="49" fontId="30" fillId="2" borderId="1" xfId="4" applyNumberFormat="1" applyFont="1" applyFill="1" applyBorder="1" applyAlignment="1" applyProtection="1">
      <alignment horizontal="center" wrapText="1"/>
      <protection hidden="1"/>
    </xf>
    <xf numFmtId="3" fontId="24" fillId="2" borderId="1" xfId="3" applyNumberFormat="1" applyFont="1" applyFill="1" applyBorder="1" applyAlignment="1" applyProtection="1">
      <alignment horizontal="right" wrapText="1"/>
      <protection hidden="1"/>
    </xf>
    <xf numFmtId="0" fontId="30" fillId="2" borderId="1" xfId="5" applyNumberFormat="1" applyFont="1" applyFill="1" applyBorder="1" applyAlignment="1" applyProtection="1">
      <alignment vertical="top" wrapText="1"/>
      <protection hidden="1"/>
    </xf>
    <xf numFmtId="0" fontId="30" fillId="2" borderId="3" xfId="5" applyNumberFormat="1" applyFont="1" applyFill="1" applyBorder="1" applyAlignment="1" applyProtection="1">
      <alignment vertical="top" wrapText="1"/>
      <protection hidden="1"/>
    </xf>
    <xf numFmtId="3" fontId="30" fillId="2" borderId="1" xfId="0" applyNumberFormat="1" applyFont="1" applyFill="1" applyBorder="1" applyAlignment="1">
      <alignment vertical="top" wrapText="1"/>
    </xf>
    <xf numFmtId="3" fontId="30" fillId="2" borderId="3" xfId="0" applyNumberFormat="1" applyFont="1" applyFill="1" applyBorder="1" applyAlignment="1">
      <alignment vertical="top" wrapText="1"/>
    </xf>
    <xf numFmtId="0" fontId="23" fillId="2" borderId="1" xfId="3" applyNumberFormat="1" applyFont="1" applyFill="1" applyBorder="1" applyAlignment="1" applyProtection="1">
      <alignment horizontal="justify" vertical="top" wrapText="1"/>
      <protection hidden="1"/>
    </xf>
    <xf numFmtId="0" fontId="33" fillId="2" borderId="1" xfId="3" applyNumberFormat="1" applyFont="1" applyFill="1" applyBorder="1" applyAlignment="1" applyProtection="1">
      <alignment horizontal="justify" vertical="top" wrapText="1"/>
      <protection hidden="1"/>
    </xf>
    <xf numFmtId="49" fontId="30" fillId="2" borderId="1" xfId="0" applyNumberFormat="1" applyFont="1" applyFill="1" applyBorder="1" applyAlignment="1"/>
    <xf numFmtId="165" fontId="30" fillId="2" borderId="1" xfId="0" applyNumberFormat="1" applyFont="1" applyFill="1" applyBorder="1" applyAlignment="1" applyProtection="1">
      <alignment horizontal="justify" vertical="top" wrapText="1"/>
    </xf>
    <xf numFmtId="0" fontId="30" fillId="2" borderId="1" xfId="0" applyFont="1" applyFill="1" applyBorder="1" applyAlignment="1" applyProtection="1">
      <alignment horizontal="left" vertical="top" wrapText="1"/>
      <protection hidden="1"/>
    </xf>
    <xf numFmtId="3" fontId="24" fillId="2" borderId="1" xfId="3" applyNumberFormat="1" applyFont="1" applyFill="1" applyBorder="1" applyAlignment="1" applyProtection="1">
      <alignment horizontal="right"/>
    </xf>
    <xf numFmtId="3" fontId="30" fillId="2" borderId="1" xfId="0" applyNumberFormat="1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justify" vertical="top" wrapText="1"/>
    </xf>
    <xf numFmtId="0" fontId="33" fillId="2" borderId="2" xfId="3" applyNumberFormat="1" applyFont="1" applyFill="1" applyBorder="1" applyAlignment="1" applyProtection="1">
      <alignment horizontal="left" vertical="top" wrapText="1"/>
      <protection hidden="1"/>
    </xf>
    <xf numFmtId="0" fontId="23" fillId="2" borderId="2" xfId="5" applyNumberFormat="1" applyFont="1" applyFill="1" applyBorder="1" applyAlignment="1" applyProtection="1">
      <alignment vertical="top" wrapText="1"/>
      <protection hidden="1"/>
    </xf>
    <xf numFmtId="3" fontId="23" fillId="2" borderId="1" xfId="0" applyNumberFormat="1" applyFont="1" applyFill="1" applyBorder="1" applyAlignment="1">
      <alignment horizontal="justify" vertical="top" wrapText="1"/>
    </xf>
    <xf numFmtId="3" fontId="24" fillId="2" borderId="1" xfId="6" applyNumberFormat="1" applyFont="1" applyFill="1" applyBorder="1" applyAlignment="1">
      <alignment horizontal="right"/>
    </xf>
    <xf numFmtId="3" fontId="46" fillId="2" borderId="1" xfId="3" applyNumberFormat="1" applyFont="1" applyFill="1" applyBorder="1" applyAlignment="1" applyProtection="1">
      <alignment horizontal="right" wrapText="1"/>
      <protection hidden="1"/>
    </xf>
    <xf numFmtId="49" fontId="40" fillId="2" borderId="1" xfId="3" applyNumberFormat="1" applyFont="1" applyFill="1" applyBorder="1" applyAlignment="1" applyProtection="1">
      <alignment horizontal="left" vertical="top" wrapText="1"/>
      <protection hidden="1"/>
    </xf>
    <xf numFmtId="49" fontId="30" fillId="2" borderId="1" xfId="0" applyNumberFormat="1" applyFont="1" applyFill="1" applyBorder="1" applyAlignment="1">
      <alignment horizontal="center" wrapText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3" fontId="44" fillId="2" borderId="1" xfId="0" applyNumberFormat="1" applyFont="1" applyFill="1" applyBorder="1" applyAlignment="1">
      <alignment horizontal="right"/>
    </xf>
    <xf numFmtId="49" fontId="23" fillId="2" borderId="1" xfId="4" applyNumberFormat="1" applyFont="1" applyFill="1" applyBorder="1" applyAlignment="1" applyProtection="1">
      <alignment horizontal="left" wrapText="1"/>
      <protection hidden="1"/>
    </xf>
    <xf numFmtId="4" fontId="30" fillId="2" borderId="1" xfId="0" applyNumberFormat="1" applyFont="1" applyFill="1" applyBorder="1" applyAlignment="1">
      <alignment horizontal="justify" vertical="top" wrapText="1"/>
    </xf>
    <xf numFmtId="0" fontId="46" fillId="2" borderId="1" xfId="2" applyNumberFormat="1" applyFont="1" applyFill="1" applyBorder="1" applyAlignment="1" applyProtection="1">
      <alignment horizontal="right" wrapText="1"/>
      <protection hidden="1"/>
    </xf>
    <xf numFmtId="0" fontId="27" fillId="2" borderId="1" xfId="2" applyNumberFormat="1" applyFont="1" applyFill="1" applyBorder="1" applyAlignment="1" applyProtection="1">
      <alignment horizontal="right" wrapText="1"/>
      <protection hidden="1"/>
    </xf>
    <xf numFmtId="0" fontId="34" fillId="2" borderId="1" xfId="0" quotePrefix="1" applyFont="1" applyFill="1" applyBorder="1" applyAlignment="1" applyProtection="1">
      <alignment horizontal="justify" vertical="top" wrapText="1"/>
      <protection hidden="1"/>
    </xf>
    <xf numFmtId="0" fontId="30" fillId="2" borderId="2" xfId="2" applyNumberFormat="1" applyFont="1" applyFill="1" applyBorder="1" applyAlignment="1" applyProtection="1">
      <alignment vertical="top" wrapText="1"/>
      <protection hidden="1"/>
    </xf>
    <xf numFmtId="0" fontId="30" fillId="2" borderId="3" xfId="2" applyNumberFormat="1" applyFont="1" applyFill="1" applyBorder="1" applyAlignment="1" applyProtection="1">
      <alignment vertical="top" wrapText="1"/>
      <protection hidden="1"/>
    </xf>
    <xf numFmtId="3" fontId="30" fillId="2" borderId="2" xfId="0" applyNumberFormat="1" applyFont="1" applyFill="1" applyBorder="1" applyAlignment="1">
      <alignment vertical="top" wrapText="1"/>
    </xf>
    <xf numFmtId="0" fontId="30" fillId="2" borderId="4" xfId="2" applyNumberFormat="1" applyFont="1" applyFill="1" applyBorder="1" applyAlignment="1" applyProtection="1">
      <alignment vertical="top" wrapText="1"/>
      <protection hidden="1"/>
    </xf>
    <xf numFmtId="3" fontId="30" fillId="2" borderId="4" xfId="0" applyNumberFormat="1" applyFont="1" applyFill="1" applyBorder="1" applyAlignment="1">
      <alignment vertical="top" wrapText="1"/>
    </xf>
    <xf numFmtId="3" fontId="23" fillId="2" borderId="1" xfId="0" applyNumberFormat="1" applyFont="1" applyFill="1" applyBorder="1" applyAlignment="1">
      <alignment horizontal="justify" vertical="top"/>
    </xf>
    <xf numFmtId="3" fontId="24" fillId="2" borderId="0" xfId="0" applyNumberFormat="1" applyFont="1" applyFill="1" applyBorder="1" applyAlignment="1">
      <alignment horizontal="right"/>
    </xf>
    <xf numFmtId="3" fontId="27" fillId="2" borderId="0" xfId="0" applyNumberFormat="1" applyFont="1" applyFill="1" applyBorder="1" applyAlignment="1">
      <alignment horizontal="left" vertical="top" wrapText="1"/>
    </xf>
    <xf numFmtId="0" fontId="27" fillId="2" borderId="0" xfId="3" applyNumberFormat="1" applyFont="1" applyFill="1" applyBorder="1" applyAlignment="1" applyProtection="1">
      <alignment horizontal="left" vertical="top" wrapText="1"/>
      <protection hidden="1"/>
    </xf>
    <xf numFmtId="49" fontId="34" fillId="2" borderId="1" xfId="3" applyNumberFormat="1" applyFont="1" applyFill="1" applyBorder="1" applyAlignment="1" applyProtection="1">
      <alignment horizontal="left" vertical="top" wrapText="1"/>
      <protection hidden="1"/>
    </xf>
    <xf numFmtId="0" fontId="31" fillId="2" borderId="1" xfId="0" applyFont="1" applyFill="1" applyBorder="1" applyAlignment="1">
      <alignment horizontal="right"/>
    </xf>
    <xf numFmtId="0" fontId="30" fillId="2" borderId="1" xfId="7" applyNumberFormat="1" applyFont="1" applyFill="1" applyBorder="1" applyAlignment="1" applyProtection="1">
      <alignment horizontal="left" vertical="top" wrapText="1"/>
      <protection hidden="1"/>
    </xf>
    <xf numFmtId="49" fontId="32" fillId="2" borderId="1" xfId="4" applyNumberFormat="1" applyFont="1" applyFill="1" applyBorder="1" applyAlignment="1" applyProtection="1">
      <alignment wrapText="1"/>
      <protection hidden="1"/>
    </xf>
    <xf numFmtId="166" fontId="30" fillId="2" borderId="1" xfId="2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 applyProtection="1">
      <alignment horizontal="left" vertical="top" wrapText="1"/>
      <protection hidden="1"/>
    </xf>
    <xf numFmtId="0" fontId="41" fillId="2" borderId="1" xfId="0" applyFont="1" applyFill="1" applyBorder="1" applyAlignment="1">
      <alignment horizontal="left" vertical="top" wrapText="1"/>
    </xf>
    <xf numFmtId="0" fontId="32" fillId="2" borderId="1" xfId="5" applyNumberFormat="1" applyFont="1" applyFill="1" applyBorder="1" applyAlignment="1" applyProtection="1">
      <alignment horizontal="left" vertical="top" wrapText="1"/>
      <protection hidden="1"/>
    </xf>
    <xf numFmtId="0" fontId="42" fillId="2" borderId="1" xfId="0" applyNumberFormat="1" applyFont="1" applyFill="1" applyBorder="1" applyAlignment="1" applyProtection="1">
      <alignment horizontal="left" vertical="top" wrapText="1"/>
    </xf>
    <xf numFmtId="3" fontId="33" fillId="2" borderId="1" xfId="0" applyNumberFormat="1" applyFont="1" applyFill="1" applyBorder="1" applyAlignment="1">
      <alignment horizontal="justify" vertical="top" wrapText="1"/>
    </xf>
    <xf numFmtId="49" fontId="30" fillId="2" borderId="1" xfId="5" applyNumberFormat="1" applyFont="1" applyFill="1" applyBorder="1" applyAlignment="1">
      <alignment horizontal="justify" vertical="top" wrapText="1"/>
    </xf>
    <xf numFmtId="0" fontId="35" fillId="2" borderId="1" xfId="0" applyFont="1" applyFill="1" applyBorder="1" applyAlignment="1" applyProtection="1">
      <alignment horizontal="justify" vertical="top" wrapText="1"/>
      <protection hidden="1"/>
    </xf>
    <xf numFmtId="0" fontId="33" fillId="2" borderId="1" xfId="8" applyNumberFormat="1" applyFont="1" applyFill="1" applyBorder="1" applyAlignment="1" applyProtection="1">
      <alignment horizontal="left" vertical="top" wrapText="1"/>
      <protection hidden="1"/>
    </xf>
    <xf numFmtId="49" fontId="30" fillId="2" borderId="1" xfId="5" applyNumberFormat="1" applyFont="1" applyFill="1" applyBorder="1" applyAlignment="1" applyProtection="1">
      <alignment horizontal="justify" vertical="top" wrapText="1"/>
      <protection locked="0"/>
    </xf>
    <xf numFmtId="3" fontId="30" fillId="2" borderId="1" xfId="0" applyNumberFormat="1" applyFont="1" applyFill="1" applyBorder="1" applyAlignment="1">
      <alignment horizontal="left" vertical="top"/>
    </xf>
    <xf numFmtId="0" fontId="33" fillId="2" borderId="1" xfId="9" applyFont="1" applyFill="1" applyBorder="1" applyAlignment="1">
      <alignment horizontal="left" vertical="top" wrapText="1"/>
    </xf>
    <xf numFmtId="0" fontId="30" fillId="2" borderId="1" xfId="9" applyFont="1" applyFill="1" applyBorder="1" applyAlignment="1">
      <alignment horizontal="left" vertical="top" wrapText="1"/>
    </xf>
    <xf numFmtId="0" fontId="30" fillId="2" borderId="0" xfId="0" applyFont="1" applyFill="1" applyBorder="1"/>
    <xf numFmtId="0" fontId="30" fillId="2" borderId="0" xfId="0" applyFont="1" applyFill="1"/>
    <xf numFmtId="0" fontId="23" fillId="2" borderId="1" xfId="0" applyFont="1" applyFill="1" applyBorder="1" applyAlignment="1">
      <alignment horizontal="left" vertical="top"/>
    </xf>
    <xf numFmtId="4" fontId="28" fillId="2" borderId="0" xfId="0" applyNumberFormat="1" applyFont="1" applyFill="1" applyBorder="1"/>
    <xf numFmtId="49" fontId="28" fillId="2" borderId="0" xfId="4" applyNumberFormat="1" applyFont="1" applyFill="1" applyBorder="1" applyAlignment="1" applyProtection="1">
      <alignment horizontal="center" wrapText="1"/>
      <protection hidden="1"/>
    </xf>
    <xf numFmtId="0" fontId="30" fillId="2" borderId="0" xfId="0" applyFont="1" applyFill="1" applyBorder="1" applyAlignment="1" applyProtection="1">
      <alignment vertical="top" wrapText="1"/>
      <protection hidden="1"/>
    </xf>
    <xf numFmtId="0" fontId="26" fillId="2" borderId="0" xfId="3" applyNumberFormat="1" applyFont="1" applyFill="1" applyBorder="1" applyAlignment="1" applyProtection="1">
      <alignment vertical="top" wrapText="1"/>
      <protection hidden="1"/>
    </xf>
    <xf numFmtId="3" fontId="26" fillId="2" borderId="0" xfId="0" applyNumberFormat="1" applyFont="1" applyFill="1"/>
    <xf numFmtId="0" fontId="26" fillId="2" borderId="0" xfId="0" applyFont="1" applyFill="1" applyAlignment="1">
      <alignment vertical="top"/>
    </xf>
    <xf numFmtId="0" fontId="27" fillId="2" borderId="2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 vertical="top" wrapText="1"/>
    </xf>
    <xf numFmtId="0" fontId="27" fillId="2" borderId="2" xfId="2" applyNumberFormat="1" applyFont="1" applyFill="1" applyBorder="1" applyAlignment="1" applyProtection="1">
      <alignment horizontal="center" wrapText="1"/>
      <protection hidden="1"/>
    </xf>
    <xf numFmtId="0" fontId="27" fillId="2" borderId="3" xfId="2" applyNumberFormat="1" applyFont="1" applyFill="1" applyBorder="1" applyAlignment="1" applyProtection="1">
      <alignment horizontal="center" wrapText="1"/>
      <protection hidden="1"/>
    </xf>
    <xf numFmtId="49" fontId="23" fillId="2" borderId="2" xfId="4" applyNumberFormat="1" applyFont="1" applyFill="1" applyBorder="1" applyAlignment="1" applyProtection="1">
      <alignment horizontal="center" wrapText="1"/>
      <protection hidden="1"/>
    </xf>
    <xf numFmtId="49" fontId="23" fillId="2" borderId="3" xfId="4" applyNumberFormat="1" applyFont="1" applyFill="1" applyBorder="1" applyAlignment="1" applyProtection="1">
      <alignment horizontal="center" wrapText="1"/>
      <protection hidden="1"/>
    </xf>
    <xf numFmtId="49" fontId="23" fillId="2" borderId="4" xfId="4" applyNumberFormat="1" applyFont="1" applyFill="1" applyBorder="1" applyAlignment="1" applyProtection="1">
      <alignment horizontal="center" wrapText="1"/>
      <protection hidden="1"/>
    </xf>
    <xf numFmtId="3" fontId="27" fillId="2" borderId="2" xfId="0" applyNumberFormat="1" applyFont="1" applyFill="1" applyBorder="1" applyAlignment="1">
      <alignment horizontal="center"/>
    </xf>
    <xf numFmtId="3" fontId="27" fillId="2" borderId="4" xfId="0" applyNumberFormat="1" applyFont="1" applyFill="1" applyBorder="1" applyAlignment="1">
      <alignment horizontal="center"/>
    </xf>
    <xf numFmtId="3" fontId="27" fillId="2" borderId="3" xfId="0" applyNumberFormat="1" applyFont="1" applyFill="1" applyBorder="1" applyAlignment="1">
      <alignment horizontal="center"/>
    </xf>
    <xf numFmtId="0" fontId="27" fillId="2" borderId="4" xfId="2" applyNumberFormat="1" applyFont="1" applyFill="1" applyBorder="1" applyAlignment="1" applyProtection="1">
      <alignment horizontal="center" wrapText="1"/>
      <protection hidden="1"/>
    </xf>
    <xf numFmtId="49" fontId="30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top" wrapText="1"/>
    </xf>
    <xf numFmtId="3" fontId="30" fillId="2" borderId="1" xfId="0" applyNumberFormat="1" applyFont="1" applyFill="1" applyBorder="1" applyAlignment="1">
      <alignment horizontal="justify" vertical="top" wrapText="1"/>
    </xf>
    <xf numFmtId="0" fontId="30" fillId="2" borderId="1" xfId="0" applyFont="1" applyFill="1" applyBorder="1" applyAlignment="1">
      <alignment horizontal="justify" vertical="top" wrapText="1"/>
    </xf>
    <xf numFmtId="0" fontId="27" fillId="2" borderId="1" xfId="0" applyFont="1" applyFill="1" applyBorder="1" applyAlignment="1">
      <alignment horizontal="center" vertical="center"/>
    </xf>
    <xf numFmtId="3" fontId="30" fillId="2" borderId="2" xfId="0" applyNumberFormat="1" applyFont="1" applyFill="1" applyBorder="1" applyAlignment="1">
      <alignment horizontal="justify" vertical="top" wrapText="1"/>
    </xf>
    <xf numFmtId="3" fontId="30" fillId="2" borderId="3" xfId="0" applyNumberFormat="1" applyFont="1" applyFill="1" applyBorder="1" applyAlignment="1">
      <alignment horizontal="justify" vertical="top" wrapText="1"/>
    </xf>
    <xf numFmtId="0" fontId="27" fillId="2" borderId="2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</cellXfs>
  <cellStyles count="54467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890"/>
  <sheetViews>
    <sheetView showGridLines="0" tabSelected="1" view="pageBreakPreview" zoomScale="90" zoomScaleNormal="120" zoomScaleSheetLayoutView="90" workbookViewId="0">
      <pane xSplit="2" ySplit="7" topLeftCell="C631" activePane="bottomRight" state="frozen"/>
      <selection pane="topRight" activeCell="C1" sqref="C1"/>
      <selection pane="bottomLeft" activeCell="A6" sqref="A6"/>
      <selection pane="bottomRight" activeCell="G783" sqref="G783"/>
    </sheetView>
  </sheetViews>
  <sheetFormatPr defaultColWidth="9.140625" defaultRowHeight="14.25" x14ac:dyDescent="0.2"/>
  <cols>
    <col min="1" max="1" width="5.28515625" style="4" customWidth="1"/>
    <col min="2" max="2" width="30.85546875" style="5" customWidth="1"/>
    <col min="3" max="3" width="14.140625" style="6" customWidth="1"/>
    <col min="4" max="4" width="13.85546875" style="6" customWidth="1"/>
    <col min="5" max="6" width="14.5703125" style="6" customWidth="1"/>
    <col min="7" max="7" width="60.42578125" style="183" customWidth="1"/>
    <col min="8" max="8" width="18.5703125" style="7" customWidth="1"/>
    <col min="9" max="9" width="13.5703125" style="7" bestFit="1" customWidth="1"/>
    <col min="10" max="14" width="9.140625" style="7"/>
    <col min="15" max="16384" width="9.140625" style="6"/>
  </cols>
  <sheetData>
    <row r="1" spans="1:7" ht="15" x14ac:dyDescent="0.2">
      <c r="G1" s="2" t="s">
        <v>330</v>
      </c>
    </row>
    <row r="2" spans="1:7" ht="15" x14ac:dyDescent="0.2">
      <c r="G2" s="3" t="s">
        <v>331</v>
      </c>
    </row>
    <row r="3" spans="1:7" ht="46.5" customHeight="1" x14ac:dyDescent="0.2">
      <c r="A3" s="185" t="s">
        <v>300</v>
      </c>
      <c r="B3" s="185"/>
      <c r="C3" s="185"/>
      <c r="D3" s="185"/>
      <c r="E3" s="185"/>
      <c r="F3" s="185"/>
      <c r="G3" s="185"/>
    </row>
    <row r="4" spans="1:7" ht="15" x14ac:dyDescent="0.2">
      <c r="B4" s="8"/>
      <c r="G4" s="9" t="s">
        <v>109</v>
      </c>
    </row>
    <row r="5" spans="1:7" ht="33.75" customHeight="1" x14ac:dyDescent="0.2">
      <c r="A5" s="195" t="s">
        <v>0</v>
      </c>
      <c r="B5" s="196" t="s">
        <v>69</v>
      </c>
      <c r="C5" s="197" t="s">
        <v>76</v>
      </c>
      <c r="D5" s="200" t="s">
        <v>347</v>
      </c>
      <c r="E5" s="201"/>
      <c r="F5" s="202"/>
      <c r="G5" s="205" t="s">
        <v>306</v>
      </c>
    </row>
    <row r="6" spans="1:7" ht="15" customHeight="1" x14ac:dyDescent="0.2">
      <c r="A6" s="195"/>
      <c r="B6" s="196"/>
      <c r="C6" s="198"/>
      <c r="D6" s="208" t="s">
        <v>346</v>
      </c>
      <c r="E6" s="200" t="s">
        <v>345</v>
      </c>
      <c r="F6" s="202"/>
      <c r="G6" s="205"/>
    </row>
    <row r="7" spans="1:7" ht="34.5" customHeight="1" x14ac:dyDescent="0.25">
      <c r="A7" s="195"/>
      <c r="B7" s="196"/>
      <c r="C7" s="199"/>
      <c r="D7" s="209"/>
      <c r="E7" s="184" t="s">
        <v>343</v>
      </c>
      <c r="F7" s="184" t="s">
        <v>344</v>
      </c>
      <c r="G7" s="205"/>
    </row>
    <row r="8" spans="1:7" ht="47.25" customHeight="1" x14ac:dyDescent="0.25">
      <c r="A8" s="10" t="s">
        <v>77</v>
      </c>
      <c r="B8" s="11" t="s">
        <v>1</v>
      </c>
      <c r="C8" s="12">
        <f t="shared" ref="C8:F8" si="0">C9+C13+C41+C27+C30+C46+C37+C34</f>
        <v>0</v>
      </c>
      <c r="D8" s="12">
        <f t="shared" si="0"/>
        <v>0</v>
      </c>
      <c r="E8" s="12">
        <f t="shared" si="0"/>
        <v>5000000</v>
      </c>
      <c r="F8" s="12">
        <f t="shared" si="0"/>
        <v>385223000</v>
      </c>
      <c r="G8" s="13"/>
    </row>
    <row r="9" spans="1:7" ht="59.25" customHeight="1" x14ac:dyDescent="0.25">
      <c r="A9" s="10" t="s">
        <v>78</v>
      </c>
      <c r="B9" s="14" t="s">
        <v>173</v>
      </c>
      <c r="C9" s="12">
        <f t="shared" ref="C9:F9" si="1">C10</f>
        <v>0</v>
      </c>
      <c r="D9" s="12">
        <f t="shared" si="1"/>
        <v>0</v>
      </c>
      <c r="E9" s="12">
        <f t="shared" si="1"/>
        <v>5000000</v>
      </c>
      <c r="F9" s="12">
        <f t="shared" si="1"/>
        <v>385223000</v>
      </c>
      <c r="G9" s="15"/>
    </row>
    <row r="10" spans="1:7" ht="30" x14ac:dyDescent="0.25">
      <c r="A10" s="10"/>
      <c r="B10" s="16" t="s">
        <v>295</v>
      </c>
      <c r="C10" s="17">
        <f t="shared" ref="C10:F10" si="2">C11+C12</f>
        <v>0</v>
      </c>
      <c r="D10" s="17">
        <f t="shared" ref="D10" si="3">D11+D12</f>
        <v>0</v>
      </c>
      <c r="E10" s="17">
        <f t="shared" si="2"/>
        <v>5000000</v>
      </c>
      <c r="F10" s="17">
        <f t="shared" si="2"/>
        <v>385223000</v>
      </c>
      <c r="G10" s="15"/>
    </row>
    <row r="11" spans="1:7" ht="230.25" customHeight="1" x14ac:dyDescent="0.25">
      <c r="A11" s="10"/>
      <c r="B11" s="18" t="s">
        <v>348</v>
      </c>
      <c r="C11" s="19"/>
      <c r="D11" s="19"/>
      <c r="E11" s="19">
        <v>5000000</v>
      </c>
      <c r="F11" s="19">
        <v>385223000</v>
      </c>
      <c r="G11" s="15" t="s">
        <v>328</v>
      </c>
    </row>
    <row r="12" spans="1:7" ht="15.75" hidden="1" x14ac:dyDescent="0.25">
      <c r="A12" s="10"/>
      <c r="B12" s="18"/>
      <c r="C12" s="20"/>
      <c r="D12" s="20"/>
      <c r="E12" s="20"/>
      <c r="F12" s="20"/>
      <c r="G12" s="21"/>
    </row>
    <row r="13" spans="1:7" ht="58.5" hidden="1" customHeight="1" x14ac:dyDescent="0.25">
      <c r="A13" s="10" t="s">
        <v>79</v>
      </c>
      <c r="B13" s="22" t="s">
        <v>27</v>
      </c>
      <c r="C13" s="23">
        <f>C14</f>
        <v>0</v>
      </c>
      <c r="D13" s="23">
        <f>D14</f>
        <v>0</v>
      </c>
      <c r="E13" s="23">
        <f t="shared" ref="E13:F13" si="4">E14</f>
        <v>0</v>
      </c>
      <c r="F13" s="23">
        <f t="shared" si="4"/>
        <v>0</v>
      </c>
      <c r="G13" s="24"/>
    </row>
    <row r="14" spans="1:7" ht="33" hidden="1" customHeight="1" x14ac:dyDescent="0.25">
      <c r="A14" s="10"/>
      <c r="B14" s="16" t="s">
        <v>25</v>
      </c>
      <c r="C14" s="25">
        <f t="shared" ref="C14:F14" si="5">SUM(C15:C26)</f>
        <v>0</v>
      </c>
      <c r="D14" s="25">
        <f t="shared" si="5"/>
        <v>0</v>
      </c>
      <c r="E14" s="25">
        <f t="shared" si="5"/>
        <v>0</v>
      </c>
      <c r="F14" s="25">
        <f t="shared" si="5"/>
        <v>0</v>
      </c>
      <c r="G14" s="24"/>
    </row>
    <row r="15" spans="1:7" ht="75" hidden="1" x14ac:dyDescent="0.25">
      <c r="A15" s="10"/>
      <c r="B15" s="18" t="s">
        <v>282</v>
      </c>
      <c r="C15" s="26"/>
      <c r="D15" s="26"/>
      <c r="E15" s="27"/>
      <c r="F15" s="27"/>
      <c r="G15" s="28" t="s">
        <v>301</v>
      </c>
    </row>
    <row r="16" spans="1:7" ht="60" hidden="1" x14ac:dyDescent="0.25">
      <c r="A16" s="10"/>
      <c r="B16" s="18" t="s">
        <v>283</v>
      </c>
      <c r="C16" s="26"/>
      <c r="D16" s="26"/>
      <c r="E16" s="27"/>
      <c r="F16" s="27"/>
      <c r="G16" s="29" t="s">
        <v>301</v>
      </c>
    </row>
    <row r="17" spans="1:7" ht="60" hidden="1" x14ac:dyDescent="0.25">
      <c r="A17" s="10"/>
      <c r="B17" s="30" t="s">
        <v>283</v>
      </c>
      <c r="C17" s="26"/>
      <c r="D17" s="26"/>
      <c r="E17" s="27"/>
      <c r="F17" s="27"/>
      <c r="G17" s="29" t="s">
        <v>302</v>
      </c>
    </row>
    <row r="18" spans="1:7" ht="60" hidden="1" x14ac:dyDescent="0.25">
      <c r="A18" s="10"/>
      <c r="B18" s="18" t="s">
        <v>284</v>
      </c>
      <c r="C18" s="26"/>
      <c r="D18" s="26"/>
      <c r="E18" s="27"/>
      <c r="F18" s="27"/>
      <c r="G18" s="28" t="s">
        <v>303</v>
      </c>
    </row>
    <row r="19" spans="1:7" ht="45.75" hidden="1" customHeight="1" x14ac:dyDescent="0.25">
      <c r="A19" s="10"/>
      <c r="B19" s="18"/>
      <c r="C19" s="26"/>
      <c r="D19" s="26"/>
      <c r="E19" s="27"/>
      <c r="F19" s="27"/>
      <c r="G19" s="29" t="s">
        <v>304</v>
      </c>
    </row>
    <row r="20" spans="1:7" ht="15.75" hidden="1" x14ac:dyDescent="0.25">
      <c r="A20" s="10"/>
      <c r="B20" s="30"/>
      <c r="C20" s="26"/>
      <c r="D20" s="26"/>
      <c r="E20" s="27"/>
      <c r="F20" s="27"/>
      <c r="G20" s="28"/>
    </row>
    <row r="21" spans="1:7" ht="15.75" hidden="1" x14ac:dyDescent="0.25">
      <c r="A21" s="10"/>
      <c r="B21" s="18"/>
      <c r="C21" s="26"/>
      <c r="D21" s="26"/>
      <c r="E21" s="27"/>
      <c r="F21" s="27"/>
      <c r="G21" s="28"/>
    </row>
    <row r="22" spans="1:7" ht="15.75" hidden="1" x14ac:dyDescent="0.25">
      <c r="A22" s="10"/>
      <c r="B22" s="30"/>
      <c r="C22" s="26"/>
      <c r="D22" s="26"/>
      <c r="E22" s="27"/>
      <c r="F22" s="27"/>
      <c r="G22" s="28"/>
    </row>
    <row r="23" spans="1:7" ht="15.75" hidden="1" x14ac:dyDescent="0.25">
      <c r="A23" s="10"/>
      <c r="B23" s="18"/>
      <c r="C23" s="26"/>
      <c r="D23" s="26"/>
      <c r="E23" s="27"/>
      <c r="F23" s="27"/>
      <c r="G23" s="28"/>
    </row>
    <row r="24" spans="1:7" ht="15.75" hidden="1" x14ac:dyDescent="0.25">
      <c r="A24" s="10"/>
      <c r="B24" s="18"/>
      <c r="C24" s="26"/>
      <c r="D24" s="26"/>
      <c r="E24" s="27"/>
      <c r="F24" s="27"/>
      <c r="G24" s="28"/>
    </row>
    <row r="25" spans="1:7" ht="15.75" hidden="1" x14ac:dyDescent="0.25">
      <c r="A25" s="10"/>
      <c r="B25" s="18"/>
      <c r="C25" s="26"/>
      <c r="D25" s="26"/>
      <c r="E25" s="27"/>
      <c r="F25" s="27"/>
      <c r="G25" s="28"/>
    </row>
    <row r="26" spans="1:7" ht="15.75" hidden="1" x14ac:dyDescent="0.25">
      <c r="A26" s="10"/>
      <c r="B26" s="16"/>
      <c r="C26" s="26"/>
      <c r="D26" s="26"/>
      <c r="E26" s="27"/>
      <c r="F26" s="27"/>
      <c r="G26" s="28"/>
    </row>
    <row r="27" spans="1:7" ht="57" hidden="1" x14ac:dyDescent="0.25">
      <c r="A27" s="10" t="s">
        <v>181</v>
      </c>
      <c r="B27" s="14" t="s">
        <v>182</v>
      </c>
      <c r="C27" s="23">
        <f t="shared" ref="C27:D28" si="6">C28</f>
        <v>0</v>
      </c>
      <c r="D27" s="23">
        <f t="shared" si="6"/>
        <v>0</v>
      </c>
      <c r="E27" s="23">
        <f t="shared" ref="E27:F28" si="7">E28</f>
        <v>0</v>
      </c>
      <c r="F27" s="23">
        <f t="shared" si="7"/>
        <v>0</v>
      </c>
      <c r="G27" s="28"/>
    </row>
    <row r="28" spans="1:7" ht="45" hidden="1" x14ac:dyDescent="0.25">
      <c r="A28" s="10"/>
      <c r="B28" s="16" t="s">
        <v>25</v>
      </c>
      <c r="C28" s="25">
        <f t="shared" si="6"/>
        <v>0</v>
      </c>
      <c r="D28" s="25">
        <f t="shared" si="6"/>
        <v>0</v>
      </c>
      <c r="E28" s="25">
        <f t="shared" si="7"/>
        <v>0</v>
      </c>
      <c r="F28" s="25">
        <f t="shared" si="7"/>
        <v>0</v>
      </c>
      <c r="G28" s="31"/>
    </row>
    <row r="29" spans="1:7" ht="15.75" hidden="1" x14ac:dyDescent="0.25">
      <c r="A29" s="10"/>
      <c r="B29" s="16"/>
      <c r="C29" s="26"/>
      <c r="D29" s="26"/>
      <c r="E29" s="27"/>
      <c r="F29" s="27"/>
      <c r="G29" s="28"/>
    </row>
    <row r="30" spans="1:7" ht="57" hidden="1" x14ac:dyDescent="0.25">
      <c r="A30" s="32" t="s">
        <v>183</v>
      </c>
      <c r="B30" s="14" t="s">
        <v>184</v>
      </c>
      <c r="C30" s="23">
        <f t="shared" ref="C30:D31" si="8">C31</f>
        <v>0</v>
      </c>
      <c r="D30" s="23">
        <f t="shared" si="8"/>
        <v>0</v>
      </c>
      <c r="E30" s="23">
        <f t="shared" ref="E30:F31" si="9">E31</f>
        <v>0</v>
      </c>
      <c r="F30" s="23">
        <f t="shared" si="9"/>
        <v>0</v>
      </c>
      <c r="G30" s="28"/>
    </row>
    <row r="31" spans="1:7" ht="45" hidden="1" x14ac:dyDescent="0.25">
      <c r="A31" s="32"/>
      <c r="B31" s="16" t="s">
        <v>25</v>
      </c>
      <c r="C31" s="25">
        <f t="shared" si="8"/>
        <v>0</v>
      </c>
      <c r="D31" s="25">
        <f t="shared" si="8"/>
        <v>0</v>
      </c>
      <c r="E31" s="25">
        <f t="shared" si="9"/>
        <v>0</v>
      </c>
      <c r="F31" s="25">
        <f t="shared" si="9"/>
        <v>0</v>
      </c>
      <c r="G31" s="28"/>
    </row>
    <row r="32" spans="1:7" ht="15.75" hidden="1" x14ac:dyDescent="0.25">
      <c r="A32" s="10"/>
      <c r="B32" s="16"/>
      <c r="C32" s="26"/>
      <c r="D32" s="26"/>
      <c r="E32" s="27"/>
      <c r="F32" s="27"/>
      <c r="G32" s="28"/>
    </row>
    <row r="33" spans="1:7" ht="15.75" hidden="1" x14ac:dyDescent="0.25">
      <c r="A33" s="10"/>
      <c r="B33" s="16"/>
      <c r="C33" s="26"/>
      <c r="D33" s="26"/>
      <c r="E33" s="27"/>
      <c r="F33" s="27"/>
      <c r="G33" s="28"/>
    </row>
    <row r="34" spans="1:7" ht="71.25" hidden="1" x14ac:dyDescent="0.25">
      <c r="A34" s="32" t="s">
        <v>265</v>
      </c>
      <c r="B34" s="14" t="s">
        <v>266</v>
      </c>
      <c r="C34" s="23">
        <f t="shared" ref="C34:D35" si="10">C35</f>
        <v>0</v>
      </c>
      <c r="D34" s="23">
        <f t="shared" si="10"/>
        <v>0</v>
      </c>
      <c r="E34" s="23">
        <f t="shared" ref="E34:F35" si="11">E35</f>
        <v>0</v>
      </c>
      <c r="F34" s="23">
        <f t="shared" si="11"/>
        <v>0</v>
      </c>
      <c r="G34" s="28"/>
    </row>
    <row r="35" spans="1:7" ht="45" hidden="1" x14ac:dyDescent="0.25">
      <c r="A35" s="32"/>
      <c r="B35" s="16" t="s">
        <v>25</v>
      </c>
      <c r="C35" s="25">
        <f t="shared" si="10"/>
        <v>0</v>
      </c>
      <c r="D35" s="25">
        <f t="shared" si="10"/>
        <v>0</v>
      </c>
      <c r="E35" s="25">
        <f t="shared" si="11"/>
        <v>0</v>
      </c>
      <c r="F35" s="25">
        <f t="shared" si="11"/>
        <v>0</v>
      </c>
      <c r="G35" s="28"/>
    </row>
    <row r="36" spans="1:7" ht="15.75" hidden="1" x14ac:dyDescent="0.25">
      <c r="A36" s="10"/>
      <c r="B36" s="16"/>
      <c r="C36" s="26"/>
      <c r="D36" s="26"/>
      <c r="E36" s="27"/>
      <c r="F36" s="27"/>
      <c r="G36" s="28"/>
    </row>
    <row r="37" spans="1:7" ht="85.5" hidden="1" x14ac:dyDescent="0.25">
      <c r="A37" s="32" t="s">
        <v>196</v>
      </c>
      <c r="B37" s="14" t="s">
        <v>299</v>
      </c>
      <c r="C37" s="23">
        <f>C38</f>
        <v>0</v>
      </c>
      <c r="D37" s="23">
        <f>D38</f>
        <v>0</v>
      </c>
      <c r="E37" s="23">
        <f t="shared" ref="E37:F37" si="12">E38</f>
        <v>0</v>
      </c>
      <c r="F37" s="23">
        <f t="shared" si="12"/>
        <v>0</v>
      </c>
      <c r="G37" s="28"/>
    </row>
    <row r="38" spans="1:7" ht="45" hidden="1" x14ac:dyDescent="0.25">
      <c r="A38" s="10"/>
      <c r="B38" s="16" t="s">
        <v>25</v>
      </c>
      <c r="C38" s="26">
        <f>SUM(C39:C40)</f>
        <v>0</v>
      </c>
      <c r="D38" s="26">
        <f>SUM(D39:D40)</f>
        <v>0</v>
      </c>
      <c r="E38" s="26">
        <f t="shared" ref="E38:F38" si="13">SUM(E39:E40)</f>
        <v>0</v>
      </c>
      <c r="F38" s="26">
        <f t="shared" si="13"/>
        <v>0</v>
      </c>
      <c r="G38" s="28"/>
    </row>
    <row r="39" spans="1:7" ht="15.75" hidden="1" x14ac:dyDescent="0.25">
      <c r="A39" s="10"/>
      <c r="B39" s="16"/>
      <c r="C39" s="26"/>
      <c r="D39" s="26"/>
      <c r="E39" s="27"/>
      <c r="F39" s="27"/>
      <c r="G39" s="28"/>
    </row>
    <row r="40" spans="1:7" ht="15.75" hidden="1" x14ac:dyDescent="0.25">
      <c r="A40" s="10"/>
      <c r="B40" s="16"/>
      <c r="C40" s="26"/>
      <c r="D40" s="26"/>
      <c r="E40" s="27"/>
      <c r="F40" s="27"/>
      <c r="G40" s="28"/>
    </row>
    <row r="41" spans="1:7" ht="116.25" hidden="1" customHeight="1" x14ac:dyDescent="0.25">
      <c r="A41" s="32" t="s">
        <v>151</v>
      </c>
      <c r="B41" s="14" t="s">
        <v>152</v>
      </c>
      <c r="C41" s="23">
        <f t="shared" ref="C41:F41" si="14">C42+C44</f>
        <v>0</v>
      </c>
      <c r="D41" s="23">
        <f t="shared" si="14"/>
        <v>0</v>
      </c>
      <c r="E41" s="23">
        <f t="shared" si="14"/>
        <v>0</v>
      </c>
      <c r="F41" s="23">
        <f t="shared" si="14"/>
        <v>0</v>
      </c>
      <c r="G41" s="28"/>
    </row>
    <row r="42" spans="1:7" ht="33" hidden="1" customHeight="1" x14ac:dyDescent="0.25">
      <c r="A42" s="32"/>
      <c r="B42" s="16" t="s">
        <v>25</v>
      </c>
      <c r="C42" s="25">
        <f t="shared" ref="C42:F42" si="15">C43</f>
        <v>0</v>
      </c>
      <c r="D42" s="25">
        <f t="shared" si="15"/>
        <v>0</v>
      </c>
      <c r="E42" s="25">
        <f t="shared" si="15"/>
        <v>0</v>
      </c>
      <c r="F42" s="25">
        <f t="shared" si="15"/>
        <v>0</v>
      </c>
      <c r="G42" s="28"/>
    </row>
    <row r="43" spans="1:7" ht="90.75" hidden="1" customHeight="1" x14ac:dyDescent="0.25">
      <c r="A43" s="32"/>
      <c r="B43" s="18" t="s">
        <v>285</v>
      </c>
      <c r="C43" s="26">
        <v>0</v>
      </c>
      <c r="D43" s="26"/>
      <c r="E43" s="27"/>
      <c r="F43" s="27">
        <v>0</v>
      </c>
      <c r="G43" s="28"/>
    </row>
    <row r="44" spans="1:7" ht="30" hidden="1" x14ac:dyDescent="0.25">
      <c r="A44" s="32"/>
      <c r="B44" s="16" t="s">
        <v>19</v>
      </c>
      <c r="C44" s="25">
        <f t="shared" ref="C44:F44" si="16">C45</f>
        <v>0</v>
      </c>
      <c r="D44" s="25">
        <f t="shared" si="16"/>
        <v>0</v>
      </c>
      <c r="E44" s="25">
        <f t="shared" si="16"/>
        <v>0</v>
      </c>
      <c r="F44" s="25">
        <f t="shared" si="16"/>
        <v>0</v>
      </c>
      <c r="G44" s="28"/>
    </row>
    <row r="45" spans="1:7" ht="61.5" hidden="1" customHeight="1" x14ac:dyDescent="0.25">
      <c r="A45" s="32"/>
      <c r="B45" s="18"/>
      <c r="C45" s="26"/>
      <c r="D45" s="26"/>
      <c r="E45" s="27"/>
      <c r="F45" s="27"/>
      <c r="G45" s="28"/>
    </row>
    <row r="46" spans="1:7" ht="57" hidden="1" x14ac:dyDescent="0.25">
      <c r="A46" s="32" t="s">
        <v>205</v>
      </c>
      <c r="B46" s="33" t="s">
        <v>206</v>
      </c>
      <c r="C46" s="23">
        <f>C47</f>
        <v>0</v>
      </c>
      <c r="D46" s="23">
        <f>D47</f>
        <v>0</v>
      </c>
      <c r="E46" s="23">
        <f t="shared" ref="E46:F46" si="17">E47</f>
        <v>0</v>
      </c>
      <c r="F46" s="23">
        <f t="shared" si="17"/>
        <v>0</v>
      </c>
      <c r="G46" s="28"/>
    </row>
    <row r="47" spans="1:7" ht="45" hidden="1" x14ac:dyDescent="0.25">
      <c r="A47" s="10"/>
      <c r="B47" s="16" t="s">
        <v>25</v>
      </c>
      <c r="C47" s="25">
        <f>C48+C49</f>
        <v>0</v>
      </c>
      <c r="D47" s="25">
        <f>D48+D49</f>
        <v>0</v>
      </c>
      <c r="E47" s="25">
        <f t="shared" ref="E47:F47" si="18">E48+E49</f>
        <v>0</v>
      </c>
      <c r="F47" s="25">
        <f t="shared" si="18"/>
        <v>0</v>
      </c>
      <c r="G47" s="31"/>
    </row>
    <row r="48" spans="1:7" ht="15.75" hidden="1" x14ac:dyDescent="0.25">
      <c r="A48" s="32"/>
      <c r="B48" s="18"/>
      <c r="C48" s="26"/>
      <c r="D48" s="26"/>
      <c r="E48" s="27"/>
      <c r="F48" s="27"/>
      <c r="G48" s="31"/>
    </row>
    <row r="49" spans="1:14" ht="15.75" hidden="1" x14ac:dyDescent="0.25">
      <c r="A49" s="32"/>
      <c r="B49" s="18"/>
      <c r="C49" s="26"/>
      <c r="D49" s="26"/>
      <c r="E49" s="27"/>
      <c r="F49" s="27"/>
      <c r="G49" s="31"/>
    </row>
    <row r="50" spans="1:14" ht="45.75" customHeight="1" x14ac:dyDescent="0.25">
      <c r="A50" s="10" t="s">
        <v>80</v>
      </c>
      <c r="B50" s="14" t="s">
        <v>207</v>
      </c>
      <c r="C50" s="12">
        <f t="shared" ref="C50:F50" si="19">C51+C82+C91</f>
        <v>0</v>
      </c>
      <c r="D50" s="12">
        <f t="shared" si="19"/>
        <v>0</v>
      </c>
      <c r="E50" s="12">
        <f t="shared" si="19"/>
        <v>7212220</v>
      </c>
      <c r="F50" s="12">
        <f t="shared" si="19"/>
        <v>0</v>
      </c>
      <c r="G50" s="34"/>
    </row>
    <row r="51" spans="1:14" ht="57" hidden="1" x14ac:dyDescent="0.25">
      <c r="A51" s="10" t="s">
        <v>81</v>
      </c>
      <c r="B51" s="14" t="s">
        <v>28</v>
      </c>
      <c r="C51" s="12">
        <f>C52</f>
        <v>0</v>
      </c>
      <c r="D51" s="12">
        <f>D52</f>
        <v>0</v>
      </c>
      <c r="E51" s="12">
        <f t="shared" ref="E51:F51" si="20">E52</f>
        <v>0</v>
      </c>
      <c r="F51" s="12">
        <f t="shared" si="20"/>
        <v>0</v>
      </c>
      <c r="G51" s="35"/>
    </row>
    <row r="52" spans="1:14" ht="30" hidden="1" x14ac:dyDescent="0.25">
      <c r="A52" s="10"/>
      <c r="B52" s="16" t="s">
        <v>29</v>
      </c>
      <c r="C52" s="17">
        <f t="shared" ref="C52:F52" si="21">C53+C54+C55+C56+C57+C58+C59+C60+C61+C62+C63+C64+C65+C66+C67+C68+C69+C70+C71+C72+C73+C74+C75</f>
        <v>0</v>
      </c>
      <c r="D52" s="17">
        <f t="shared" si="21"/>
        <v>0</v>
      </c>
      <c r="E52" s="17">
        <f t="shared" si="21"/>
        <v>0</v>
      </c>
      <c r="F52" s="17">
        <f t="shared" si="21"/>
        <v>0</v>
      </c>
      <c r="G52" s="34"/>
      <c r="H52" s="36"/>
    </row>
    <row r="53" spans="1:14" ht="47.25" hidden="1" customHeight="1" x14ac:dyDescent="0.3">
      <c r="A53" s="10"/>
      <c r="B53" s="18"/>
      <c r="C53" s="17"/>
      <c r="D53" s="17"/>
      <c r="E53" s="17"/>
      <c r="F53" s="17"/>
      <c r="G53" s="29"/>
      <c r="H53" s="37"/>
      <c r="I53" s="36"/>
    </row>
    <row r="54" spans="1:14" ht="15.75" hidden="1" x14ac:dyDescent="0.25">
      <c r="A54" s="10"/>
      <c r="B54" s="18"/>
      <c r="C54" s="17"/>
      <c r="D54" s="17"/>
      <c r="E54" s="17"/>
      <c r="F54" s="17"/>
      <c r="G54" s="29"/>
    </row>
    <row r="55" spans="1:14" ht="15.75" hidden="1" x14ac:dyDescent="0.25">
      <c r="A55" s="10"/>
      <c r="B55" s="18"/>
      <c r="C55" s="19"/>
      <c r="D55" s="19"/>
      <c r="E55" s="19"/>
      <c r="F55" s="19"/>
      <c r="G55" s="28"/>
    </row>
    <row r="56" spans="1:14" ht="15.75" hidden="1" x14ac:dyDescent="0.25">
      <c r="A56" s="10"/>
      <c r="B56" s="18"/>
      <c r="C56" s="19"/>
      <c r="D56" s="19"/>
      <c r="E56" s="19"/>
      <c r="F56" s="19"/>
      <c r="G56" s="28"/>
    </row>
    <row r="57" spans="1:14" ht="15.75" hidden="1" x14ac:dyDescent="0.25">
      <c r="A57" s="10"/>
      <c r="B57" s="18"/>
      <c r="C57" s="19"/>
      <c r="D57" s="19"/>
      <c r="E57" s="19"/>
      <c r="F57" s="19"/>
      <c r="G57" s="28"/>
    </row>
    <row r="58" spans="1:14" ht="15.75" hidden="1" x14ac:dyDescent="0.25">
      <c r="A58" s="10"/>
      <c r="B58" s="18"/>
      <c r="C58" s="19"/>
      <c r="D58" s="19"/>
      <c r="E58" s="19"/>
      <c r="F58" s="19"/>
      <c r="G58" s="38"/>
    </row>
    <row r="59" spans="1:14" ht="15.75" hidden="1" x14ac:dyDescent="0.25">
      <c r="A59" s="10"/>
      <c r="B59" s="18"/>
      <c r="C59" s="17"/>
      <c r="D59" s="17"/>
      <c r="E59" s="19"/>
      <c r="F59" s="17"/>
      <c r="G59" s="29"/>
    </row>
    <row r="60" spans="1:14" ht="15.75" hidden="1" x14ac:dyDescent="0.25">
      <c r="A60" s="10"/>
      <c r="B60" s="18"/>
      <c r="C60" s="17"/>
      <c r="D60" s="17"/>
      <c r="E60" s="17"/>
      <c r="F60" s="17"/>
      <c r="G60" s="39"/>
    </row>
    <row r="61" spans="1:14" ht="15.75" hidden="1" x14ac:dyDescent="0.25">
      <c r="A61" s="10"/>
      <c r="B61" s="18"/>
      <c r="C61" s="17"/>
      <c r="D61" s="17"/>
      <c r="E61" s="17"/>
      <c r="F61" s="17"/>
      <c r="G61" s="28"/>
    </row>
    <row r="62" spans="1:14" ht="15.75" hidden="1" x14ac:dyDescent="0.25">
      <c r="A62" s="10"/>
      <c r="B62" s="18"/>
      <c r="C62" s="17"/>
      <c r="D62" s="17"/>
      <c r="E62" s="17"/>
      <c r="F62" s="19"/>
      <c r="G62" s="39"/>
    </row>
    <row r="63" spans="1:14" s="44" customFormat="1" ht="15.75" hidden="1" x14ac:dyDescent="0.25">
      <c r="A63" s="40"/>
      <c r="B63" s="41"/>
      <c r="C63" s="19"/>
      <c r="D63" s="19"/>
      <c r="E63" s="19"/>
      <c r="F63" s="19"/>
      <c r="G63" s="42"/>
      <c r="H63" s="43"/>
      <c r="I63" s="43"/>
      <c r="J63" s="43"/>
      <c r="K63" s="43"/>
      <c r="L63" s="43"/>
      <c r="M63" s="43"/>
      <c r="N63" s="43"/>
    </row>
    <row r="64" spans="1:14" ht="15.75" hidden="1" x14ac:dyDescent="0.25">
      <c r="A64" s="10"/>
      <c r="B64" s="45"/>
      <c r="C64" s="46"/>
      <c r="D64" s="46"/>
      <c r="E64" s="46"/>
      <c r="F64" s="46"/>
      <c r="G64" s="38"/>
    </row>
    <row r="65" spans="1:7" ht="15.75" hidden="1" x14ac:dyDescent="0.25">
      <c r="A65" s="10"/>
      <c r="B65" s="45"/>
      <c r="C65" s="46"/>
      <c r="D65" s="46"/>
      <c r="E65" s="46"/>
      <c r="F65" s="46"/>
      <c r="G65" s="38"/>
    </row>
    <row r="66" spans="1:7" ht="15.75" hidden="1" x14ac:dyDescent="0.25">
      <c r="A66" s="10"/>
      <c r="B66" s="45"/>
      <c r="C66" s="46"/>
      <c r="D66" s="46"/>
      <c r="E66" s="46"/>
      <c r="F66" s="27"/>
      <c r="G66" s="38"/>
    </row>
    <row r="67" spans="1:7" ht="15.75" hidden="1" x14ac:dyDescent="0.25">
      <c r="A67" s="10"/>
      <c r="B67" s="45"/>
      <c r="C67" s="46"/>
      <c r="D67" s="46"/>
      <c r="E67" s="46"/>
      <c r="F67" s="46"/>
      <c r="G67" s="47"/>
    </row>
    <row r="68" spans="1:7" ht="15.75" hidden="1" x14ac:dyDescent="0.25">
      <c r="A68" s="10"/>
      <c r="B68" s="45"/>
      <c r="C68" s="46"/>
      <c r="D68" s="46"/>
      <c r="E68" s="46"/>
      <c r="F68" s="46"/>
      <c r="G68" s="38"/>
    </row>
    <row r="69" spans="1:7" ht="15.75" hidden="1" x14ac:dyDescent="0.25">
      <c r="A69" s="10"/>
      <c r="B69" s="45"/>
      <c r="C69" s="46"/>
      <c r="D69" s="46"/>
      <c r="E69" s="27"/>
      <c r="F69" s="46"/>
      <c r="G69" s="38"/>
    </row>
    <row r="70" spans="1:7" ht="15.75" hidden="1" x14ac:dyDescent="0.25">
      <c r="A70" s="10"/>
      <c r="B70" s="18"/>
      <c r="C70" s="19"/>
      <c r="D70" s="19"/>
      <c r="E70" s="19"/>
      <c r="F70" s="19"/>
      <c r="G70" s="38"/>
    </row>
    <row r="71" spans="1:7" ht="15.75" hidden="1" x14ac:dyDescent="0.25">
      <c r="A71" s="10"/>
      <c r="B71" s="18"/>
      <c r="C71" s="19"/>
      <c r="D71" s="19"/>
      <c r="E71" s="19"/>
      <c r="F71" s="19"/>
      <c r="G71" s="38"/>
    </row>
    <row r="72" spans="1:7" ht="15.75" hidden="1" x14ac:dyDescent="0.25">
      <c r="A72" s="10"/>
      <c r="B72" s="18"/>
      <c r="C72" s="19"/>
      <c r="D72" s="19"/>
      <c r="E72" s="19"/>
      <c r="F72" s="19"/>
      <c r="G72" s="38"/>
    </row>
    <row r="73" spans="1:7" ht="15.75" hidden="1" x14ac:dyDescent="0.25">
      <c r="A73" s="10"/>
      <c r="B73" s="18"/>
      <c r="C73" s="19"/>
      <c r="D73" s="19"/>
      <c r="E73" s="19"/>
      <c r="F73" s="19"/>
      <c r="G73" s="38"/>
    </row>
    <row r="74" spans="1:7" ht="15.75" hidden="1" x14ac:dyDescent="0.25">
      <c r="A74" s="10"/>
      <c r="B74" s="18"/>
      <c r="C74" s="19"/>
      <c r="D74" s="19"/>
      <c r="E74" s="19"/>
      <c r="F74" s="19"/>
      <c r="G74" s="38"/>
    </row>
    <row r="75" spans="1:7" ht="15.75" hidden="1" x14ac:dyDescent="0.25">
      <c r="A75" s="10"/>
      <c r="B75" s="18"/>
      <c r="C75" s="19"/>
      <c r="D75" s="19"/>
      <c r="E75" s="19"/>
      <c r="F75" s="19"/>
      <c r="G75" s="38"/>
    </row>
    <row r="76" spans="1:7" ht="15.75" hidden="1" x14ac:dyDescent="0.25">
      <c r="A76" s="10"/>
      <c r="B76" s="18"/>
      <c r="C76" s="19"/>
      <c r="D76" s="19"/>
      <c r="E76" s="19"/>
      <c r="F76" s="19"/>
      <c r="G76" s="38"/>
    </row>
    <row r="77" spans="1:7" ht="15.75" hidden="1" x14ac:dyDescent="0.25">
      <c r="A77" s="10"/>
      <c r="B77" s="48"/>
      <c r="C77" s="19"/>
      <c r="D77" s="19"/>
      <c r="E77" s="19"/>
      <c r="F77" s="19"/>
      <c r="G77" s="49"/>
    </row>
    <row r="78" spans="1:7" ht="30" hidden="1" x14ac:dyDescent="0.25">
      <c r="A78" s="10"/>
      <c r="B78" s="16" t="s">
        <v>295</v>
      </c>
      <c r="C78" s="50"/>
      <c r="D78" s="19"/>
      <c r="E78" s="19"/>
      <c r="F78" s="19"/>
      <c r="G78" s="49"/>
    </row>
    <row r="79" spans="1:7" ht="15.75" hidden="1" x14ac:dyDescent="0.25">
      <c r="A79" s="10"/>
      <c r="B79" s="18"/>
      <c r="C79" s="50"/>
      <c r="D79" s="19"/>
      <c r="E79" s="19"/>
      <c r="F79" s="19"/>
      <c r="G79" s="49"/>
    </row>
    <row r="80" spans="1:7" ht="15.75" hidden="1" x14ac:dyDescent="0.25">
      <c r="A80" s="10"/>
      <c r="B80" s="18"/>
      <c r="C80" s="19"/>
      <c r="D80" s="19"/>
      <c r="E80" s="19"/>
      <c r="F80" s="19"/>
      <c r="G80" s="38"/>
    </row>
    <row r="81" spans="1:7" ht="15.75" hidden="1" x14ac:dyDescent="0.25">
      <c r="A81" s="10"/>
      <c r="B81" s="18"/>
      <c r="C81" s="19"/>
      <c r="D81" s="19"/>
      <c r="E81" s="19"/>
      <c r="F81" s="19"/>
      <c r="G81" s="38"/>
    </row>
    <row r="82" spans="1:7" ht="42.75" x14ac:dyDescent="0.25">
      <c r="A82" s="10" t="s">
        <v>153</v>
      </c>
      <c r="B82" s="14" t="s">
        <v>154</v>
      </c>
      <c r="C82" s="12">
        <f t="shared" ref="C82:F82" si="22">C83+C88+C85</f>
        <v>0</v>
      </c>
      <c r="D82" s="12">
        <f t="shared" si="22"/>
        <v>0</v>
      </c>
      <c r="E82" s="12">
        <f t="shared" si="22"/>
        <v>965602</v>
      </c>
      <c r="F82" s="12">
        <f t="shared" si="22"/>
        <v>0</v>
      </c>
      <c r="G82" s="15"/>
    </row>
    <row r="83" spans="1:7" ht="30" x14ac:dyDescent="0.25">
      <c r="A83" s="10"/>
      <c r="B83" s="16" t="s">
        <v>29</v>
      </c>
      <c r="C83" s="17">
        <f t="shared" ref="C83:F83" si="23">SUM(C84:C84)</f>
        <v>0</v>
      </c>
      <c r="D83" s="17">
        <f t="shared" si="23"/>
        <v>0</v>
      </c>
      <c r="E83" s="17">
        <f t="shared" si="23"/>
        <v>965602</v>
      </c>
      <c r="F83" s="17">
        <f t="shared" si="23"/>
        <v>0</v>
      </c>
      <c r="G83" s="15"/>
    </row>
    <row r="84" spans="1:7" ht="75.75" customHeight="1" x14ac:dyDescent="0.25">
      <c r="A84" s="10"/>
      <c r="B84" s="18" t="s">
        <v>286</v>
      </c>
      <c r="C84" s="19"/>
      <c r="D84" s="19"/>
      <c r="E84" s="19">
        <v>965602</v>
      </c>
      <c r="F84" s="19"/>
      <c r="G84" s="51" t="s">
        <v>332</v>
      </c>
    </row>
    <row r="85" spans="1:7" ht="45" hidden="1" x14ac:dyDescent="0.25">
      <c r="A85" s="10"/>
      <c r="B85" s="16" t="s">
        <v>73</v>
      </c>
      <c r="C85" s="17">
        <f>C86+C87</f>
        <v>0</v>
      </c>
      <c r="D85" s="17">
        <f>D86+D87</f>
        <v>0</v>
      </c>
      <c r="E85" s="17">
        <f t="shared" ref="E85:F85" si="24">E86+E87</f>
        <v>0</v>
      </c>
      <c r="F85" s="17">
        <f t="shared" si="24"/>
        <v>0</v>
      </c>
      <c r="G85" s="51"/>
    </row>
    <row r="86" spans="1:7" ht="15.75" hidden="1" x14ac:dyDescent="0.25">
      <c r="A86" s="10"/>
      <c r="B86" s="18"/>
      <c r="C86" s="17"/>
      <c r="D86" s="17"/>
      <c r="E86" s="17"/>
      <c r="F86" s="17"/>
      <c r="G86" s="51"/>
    </row>
    <row r="87" spans="1:7" ht="15.75" hidden="1" x14ac:dyDescent="0.25">
      <c r="A87" s="10"/>
      <c r="B87" s="18"/>
      <c r="C87" s="19"/>
      <c r="D87" s="19"/>
      <c r="E87" s="19"/>
      <c r="F87" s="19"/>
      <c r="G87" s="15"/>
    </row>
    <row r="88" spans="1:7" ht="30" hidden="1" x14ac:dyDescent="0.25">
      <c r="A88" s="10"/>
      <c r="B88" s="16" t="s">
        <v>295</v>
      </c>
      <c r="C88" s="19">
        <f t="shared" ref="C88:F88" si="25">C89+C90</f>
        <v>0</v>
      </c>
      <c r="D88" s="19">
        <f t="shared" si="25"/>
        <v>0</v>
      </c>
      <c r="E88" s="19">
        <f t="shared" si="25"/>
        <v>0</v>
      </c>
      <c r="F88" s="19">
        <f t="shared" si="25"/>
        <v>0</v>
      </c>
      <c r="G88" s="15"/>
    </row>
    <row r="89" spans="1:7" ht="15.75" hidden="1" x14ac:dyDescent="0.25">
      <c r="A89" s="10"/>
      <c r="B89" s="18"/>
      <c r="C89" s="17"/>
      <c r="D89" s="17"/>
      <c r="E89" s="52"/>
      <c r="F89" s="20"/>
      <c r="G89" s="53"/>
    </row>
    <row r="90" spans="1:7" ht="15.75" hidden="1" x14ac:dyDescent="0.25">
      <c r="A90" s="10"/>
      <c r="B90" s="18"/>
      <c r="C90" s="17"/>
      <c r="D90" s="17"/>
      <c r="E90" s="52"/>
      <c r="F90" s="19"/>
      <c r="G90" s="53"/>
    </row>
    <row r="91" spans="1:7" ht="87.75" customHeight="1" x14ac:dyDescent="0.25">
      <c r="A91" s="10" t="s">
        <v>155</v>
      </c>
      <c r="B91" s="14" t="s">
        <v>156</v>
      </c>
      <c r="C91" s="12">
        <f t="shared" ref="C91:F91" si="26">C92+C94+C96</f>
        <v>0</v>
      </c>
      <c r="D91" s="12">
        <f t="shared" si="26"/>
        <v>0</v>
      </c>
      <c r="E91" s="12">
        <f t="shared" si="26"/>
        <v>6246618</v>
      </c>
      <c r="F91" s="12">
        <f t="shared" si="26"/>
        <v>0</v>
      </c>
      <c r="G91" s="54"/>
    </row>
    <row r="92" spans="1:7" ht="30" hidden="1" x14ac:dyDescent="0.25">
      <c r="A92" s="55"/>
      <c r="B92" s="16" t="s">
        <v>29</v>
      </c>
      <c r="C92" s="17">
        <f>C93</f>
        <v>0</v>
      </c>
      <c r="D92" s="17">
        <f>D93</f>
        <v>0</v>
      </c>
      <c r="E92" s="25">
        <f t="shared" ref="E92:F92" si="27">E93</f>
        <v>0</v>
      </c>
      <c r="F92" s="25">
        <f t="shared" si="27"/>
        <v>0</v>
      </c>
      <c r="G92" s="54"/>
    </row>
    <row r="93" spans="1:7" ht="15.75" hidden="1" x14ac:dyDescent="0.25">
      <c r="A93" s="55"/>
      <c r="B93" s="56"/>
      <c r="C93" s="19"/>
      <c r="D93" s="19"/>
      <c r="E93" s="19"/>
      <c r="F93" s="19"/>
      <c r="G93" s="57"/>
    </row>
    <row r="94" spans="1:7" ht="30" x14ac:dyDescent="0.25">
      <c r="A94" s="55"/>
      <c r="B94" s="16" t="s">
        <v>295</v>
      </c>
      <c r="C94" s="46">
        <f t="shared" ref="C94:F94" si="28">SUM(C95:C95)</f>
        <v>0</v>
      </c>
      <c r="D94" s="46">
        <f t="shared" si="28"/>
        <v>0</v>
      </c>
      <c r="E94" s="46">
        <f t="shared" si="28"/>
        <v>6246618</v>
      </c>
      <c r="F94" s="46">
        <f t="shared" si="28"/>
        <v>0</v>
      </c>
      <c r="G94" s="15"/>
    </row>
    <row r="95" spans="1:7" ht="45" x14ac:dyDescent="0.25">
      <c r="A95" s="55"/>
      <c r="B95" s="18" t="s">
        <v>341</v>
      </c>
      <c r="C95" s="27"/>
      <c r="D95" s="27"/>
      <c r="E95" s="27">
        <f>6241127+5491</f>
        <v>6246618</v>
      </c>
      <c r="F95" s="27"/>
      <c r="G95" s="24" t="s">
        <v>327</v>
      </c>
    </row>
    <row r="96" spans="1:7" ht="45" hidden="1" x14ac:dyDescent="0.25">
      <c r="A96" s="55"/>
      <c r="B96" s="58" t="s">
        <v>15</v>
      </c>
      <c r="C96" s="46">
        <f>C97</f>
        <v>0</v>
      </c>
      <c r="D96" s="46">
        <f>D97</f>
        <v>0</v>
      </c>
      <c r="E96" s="46">
        <f t="shared" ref="E96:F96" si="29">E97</f>
        <v>0</v>
      </c>
      <c r="F96" s="46">
        <f t="shared" si="29"/>
        <v>0</v>
      </c>
      <c r="G96" s="15"/>
    </row>
    <row r="97" spans="1:14" ht="15.75" hidden="1" x14ac:dyDescent="0.25">
      <c r="A97" s="55"/>
      <c r="B97" s="59"/>
      <c r="C97" s="27"/>
      <c r="D97" s="27"/>
      <c r="E97" s="27"/>
      <c r="F97" s="27"/>
      <c r="G97" s="1"/>
    </row>
    <row r="98" spans="1:14" ht="15.75" hidden="1" x14ac:dyDescent="0.25">
      <c r="A98" s="55"/>
      <c r="B98" s="59"/>
      <c r="C98" s="27"/>
      <c r="D98" s="27"/>
      <c r="E98" s="27"/>
      <c r="F98" s="27"/>
      <c r="G98" s="60"/>
    </row>
    <row r="99" spans="1:14" ht="15.75" hidden="1" x14ac:dyDescent="0.25">
      <c r="A99" s="55"/>
      <c r="B99" s="59"/>
      <c r="C99" s="27"/>
      <c r="D99" s="27"/>
      <c r="E99" s="27"/>
      <c r="F99" s="27"/>
      <c r="G99" s="38"/>
    </row>
    <row r="100" spans="1:14" ht="15.75" hidden="1" x14ac:dyDescent="0.25">
      <c r="A100" s="55"/>
      <c r="B100" s="18"/>
      <c r="C100" s="27"/>
      <c r="D100" s="27"/>
      <c r="E100" s="27"/>
      <c r="F100" s="27"/>
      <c r="G100" s="38"/>
    </row>
    <row r="101" spans="1:14" ht="15.75" hidden="1" x14ac:dyDescent="0.25">
      <c r="A101" s="55"/>
      <c r="B101" s="18"/>
      <c r="C101" s="27"/>
      <c r="D101" s="27"/>
      <c r="E101" s="27"/>
      <c r="F101" s="27"/>
      <c r="G101" s="61"/>
    </row>
    <row r="102" spans="1:14" ht="57" x14ac:dyDescent="0.25">
      <c r="A102" s="10" t="s">
        <v>82</v>
      </c>
      <c r="B102" s="62" t="s">
        <v>30</v>
      </c>
      <c r="C102" s="12">
        <f>C103+C123+C143</f>
        <v>10000</v>
      </c>
      <c r="D102" s="12">
        <f>D103+D123+D143</f>
        <v>0</v>
      </c>
      <c r="E102" s="12">
        <f t="shared" ref="E102:F102" si="30">E103+E123+E143</f>
        <v>3433400</v>
      </c>
      <c r="F102" s="12">
        <f t="shared" si="30"/>
        <v>0</v>
      </c>
      <c r="G102" s="39"/>
    </row>
    <row r="103" spans="1:14" ht="42.75" x14ac:dyDescent="0.25">
      <c r="A103" s="10" t="s">
        <v>83</v>
      </c>
      <c r="B103" s="62" t="s">
        <v>208</v>
      </c>
      <c r="C103" s="12">
        <f>C104</f>
        <v>10000</v>
      </c>
      <c r="D103" s="12">
        <f>D104</f>
        <v>0</v>
      </c>
      <c r="E103" s="12">
        <f t="shared" ref="E103:F103" si="31">E104</f>
        <v>3433400</v>
      </c>
      <c r="F103" s="12">
        <f t="shared" si="31"/>
        <v>0</v>
      </c>
      <c r="G103" s="35"/>
    </row>
    <row r="104" spans="1:14" ht="45" x14ac:dyDescent="0.25">
      <c r="A104" s="10"/>
      <c r="B104" s="58" t="s">
        <v>31</v>
      </c>
      <c r="C104" s="17">
        <f>SUM(C105:C122)</f>
        <v>10000</v>
      </c>
      <c r="D104" s="17">
        <f t="shared" ref="D104:F104" si="32">SUM(D105:D122)</f>
        <v>0</v>
      </c>
      <c r="E104" s="17">
        <f t="shared" si="32"/>
        <v>3433400</v>
      </c>
      <c r="F104" s="17">
        <f t="shared" si="32"/>
        <v>0</v>
      </c>
      <c r="G104" s="34"/>
      <c r="H104" s="36"/>
    </row>
    <row r="105" spans="1:14" s="44" customFormat="1" ht="15.75" hidden="1" x14ac:dyDescent="0.25">
      <c r="A105" s="63"/>
      <c r="B105" s="64"/>
      <c r="C105" s="52"/>
      <c r="D105" s="65"/>
      <c r="E105" s="65">
        <v>0</v>
      </c>
      <c r="F105" s="65"/>
      <c r="G105" s="1"/>
      <c r="H105" s="66"/>
      <c r="I105" s="66"/>
      <c r="J105" s="43"/>
      <c r="K105" s="43"/>
      <c r="L105" s="43"/>
      <c r="M105" s="43"/>
      <c r="N105" s="43"/>
    </row>
    <row r="106" spans="1:14" s="44" customFormat="1" ht="15.75" hidden="1" x14ac:dyDescent="0.25">
      <c r="A106" s="63"/>
      <c r="B106" s="64"/>
      <c r="C106" s="52"/>
      <c r="D106" s="65"/>
      <c r="E106" s="65"/>
      <c r="F106" s="65"/>
      <c r="G106" s="67"/>
      <c r="H106" s="66"/>
      <c r="I106" s="66"/>
      <c r="J106" s="43"/>
      <c r="K106" s="43"/>
      <c r="L106" s="43"/>
      <c r="M106" s="43"/>
      <c r="N106" s="43"/>
    </row>
    <row r="107" spans="1:14" ht="15.75" hidden="1" x14ac:dyDescent="0.25">
      <c r="A107" s="10"/>
      <c r="B107" s="64"/>
      <c r="C107" s="19"/>
      <c r="D107" s="19"/>
      <c r="E107" s="19"/>
      <c r="F107" s="19"/>
      <c r="G107" s="68"/>
    </row>
    <row r="108" spans="1:14" ht="15.75" hidden="1" x14ac:dyDescent="0.25">
      <c r="A108" s="10"/>
      <c r="B108" s="64"/>
      <c r="C108" s="19"/>
      <c r="D108" s="19"/>
      <c r="E108" s="19"/>
      <c r="F108" s="19"/>
      <c r="G108" s="68"/>
    </row>
    <row r="109" spans="1:14" ht="15.75" hidden="1" x14ac:dyDescent="0.25">
      <c r="A109" s="10"/>
      <c r="B109" s="64"/>
      <c r="C109" s="19"/>
      <c r="D109" s="19"/>
      <c r="E109" s="19"/>
      <c r="F109" s="19"/>
      <c r="G109" s="1"/>
    </row>
    <row r="110" spans="1:14" ht="15.75" hidden="1" x14ac:dyDescent="0.25">
      <c r="A110" s="10"/>
      <c r="B110" s="64"/>
      <c r="C110" s="19"/>
      <c r="D110" s="19"/>
      <c r="E110" s="19"/>
      <c r="F110" s="19"/>
      <c r="G110" s="1"/>
    </row>
    <row r="111" spans="1:14" ht="15.75" hidden="1" x14ac:dyDescent="0.25">
      <c r="A111" s="10"/>
      <c r="B111" s="64"/>
      <c r="C111" s="19"/>
      <c r="D111" s="19"/>
      <c r="E111" s="19">
        <v>0</v>
      </c>
      <c r="F111" s="19"/>
      <c r="G111" s="1"/>
    </row>
    <row r="112" spans="1:14" ht="15.75" hidden="1" x14ac:dyDescent="0.25">
      <c r="A112" s="10"/>
      <c r="B112" s="64"/>
      <c r="C112" s="19"/>
      <c r="D112" s="19"/>
      <c r="E112" s="19"/>
      <c r="F112" s="19"/>
      <c r="G112" s="1"/>
    </row>
    <row r="113" spans="1:7" ht="15.75" hidden="1" x14ac:dyDescent="0.25">
      <c r="A113" s="10"/>
      <c r="B113" s="64"/>
      <c r="C113" s="19"/>
      <c r="D113" s="19"/>
      <c r="E113" s="19"/>
      <c r="F113" s="19"/>
      <c r="G113" s="1"/>
    </row>
    <row r="114" spans="1:7" ht="15.75" hidden="1" x14ac:dyDescent="0.25">
      <c r="A114" s="10"/>
      <c r="B114" s="64"/>
      <c r="C114" s="26"/>
      <c r="D114" s="26"/>
      <c r="E114" s="19"/>
      <c r="F114" s="65"/>
      <c r="G114" s="39"/>
    </row>
    <row r="115" spans="1:7" ht="15.75" hidden="1" x14ac:dyDescent="0.25">
      <c r="A115" s="10"/>
      <c r="B115" s="64"/>
      <c r="C115" s="26"/>
      <c r="D115" s="26"/>
      <c r="E115" s="19"/>
      <c r="F115" s="65"/>
      <c r="G115" s="39"/>
    </row>
    <row r="116" spans="1:7" ht="15.75" hidden="1" x14ac:dyDescent="0.25">
      <c r="A116" s="10"/>
      <c r="B116" s="64"/>
      <c r="C116" s="26"/>
      <c r="D116" s="26"/>
      <c r="E116" s="19"/>
      <c r="F116" s="65"/>
      <c r="G116" s="39"/>
    </row>
    <row r="117" spans="1:7" ht="90.75" customHeight="1" x14ac:dyDescent="0.25">
      <c r="A117" s="10"/>
      <c r="B117" s="64" t="s">
        <v>287</v>
      </c>
      <c r="C117" s="26">
        <v>10000</v>
      </c>
      <c r="D117" s="26"/>
      <c r="E117" s="19"/>
      <c r="F117" s="65"/>
      <c r="G117" s="39" t="s">
        <v>349</v>
      </c>
    </row>
    <row r="118" spans="1:7" ht="60" x14ac:dyDescent="0.25">
      <c r="A118" s="10"/>
      <c r="B118" s="64" t="s">
        <v>288</v>
      </c>
      <c r="C118" s="26"/>
      <c r="D118" s="26"/>
      <c r="E118" s="19">
        <f>3433000+400</f>
        <v>3433400</v>
      </c>
      <c r="F118" s="65"/>
      <c r="G118" s="39" t="s">
        <v>312</v>
      </c>
    </row>
    <row r="119" spans="1:7" ht="15.75" hidden="1" x14ac:dyDescent="0.25">
      <c r="A119" s="10"/>
      <c r="B119" s="64"/>
      <c r="C119" s="26"/>
      <c r="D119" s="26"/>
      <c r="E119" s="19"/>
      <c r="F119" s="65"/>
      <c r="G119" s="68"/>
    </row>
    <row r="120" spans="1:7" ht="15.75" hidden="1" x14ac:dyDescent="0.25">
      <c r="A120" s="10"/>
      <c r="B120" s="64"/>
      <c r="C120" s="69"/>
      <c r="D120" s="26"/>
      <c r="E120" s="19"/>
      <c r="F120" s="52"/>
      <c r="G120" s="39"/>
    </row>
    <row r="121" spans="1:7" ht="15.75" hidden="1" x14ac:dyDescent="0.25">
      <c r="A121" s="10"/>
      <c r="B121" s="64"/>
      <c r="C121" s="69"/>
      <c r="D121" s="26"/>
      <c r="E121" s="19"/>
      <c r="F121" s="52"/>
      <c r="G121" s="39"/>
    </row>
    <row r="122" spans="1:7" ht="15.75" hidden="1" x14ac:dyDescent="0.25">
      <c r="A122" s="10"/>
      <c r="B122" s="64"/>
      <c r="C122" s="26"/>
      <c r="D122" s="26"/>
      <c r="E122" s="65"/>
      <c r="F122" s="19"/>
      <c r="G122" s="39"/>
    </row>
    <row r="123" spans="1:7" ht="28.5" hidden="1" x14ac:dyDescent="0.25">
      <c r="A123" s="10" t="s">
        <v>84</v>
      </c>
      <c r="B123" s="70" t="s">
        <v>209</v>
      </c>
      <c r="C123" s="12">
        <f t="shared" ref="C123:D123" si="33">C124+C126+C131+C141+C128</f>
        <v>0</v>
      </c>
      <c r="D123" s="12">
        <f t="shared" si="33"/>
        <v>0</v>
      </c>
      <c r="E123" s="12">
        <f t="shared" ref="E123:F123" si="34">E124+E126+E131+E141+E128</f>
        <v>0</v>
      </c>
      <c r="F123" s="12">
        <f t="shared" si="34"/>
        <v>0</v>
      </c>
      <c r="G123" s="35"/>
    </row>
    <row r="124" spans="1:7" ht="45" hidden="1" x14ac:dyDescent="0.25">
      <c r="A124" s="10"/>
      <c r="B124" s="16" t="s">
        <v>25</v>
      </c>
      <c r="C124" s="17">
        <f>C125</f>
        <v>0</v>
      </c>
      <c r="D124" s="17">
        <f>D125</f>
        <v>0</v>
      </c>
      <c r="E124" s="17">
        <f t="shared" ref="E124:F124" si="35">E125</f>
        <v>0</v>
      </c>
      <c r="F124" s="17">
        <f t="shared" si="35"/>
        <v>0</v>
      </c>
      <c r="G124" s="35"/>
    </row>
    <row r="125" spans="1:7" ht="15.75" hidden="1" x14ac:dyDescent="0.25">
      <c r="A125" s="10"/>
      <c r="B125" s="71"/>
      <c r="C125" s="19"/>
      <c r="D125" s="19"/>
      <c r="E125" s="19"/>
      <c r="F125" s="19"/>
      <c r="G125" s="42"/>
    </row>
    <row r="126" spans="1:7" ht="15" hidden="1" customHeight="1" x14ac:dyDescent="0.25">
      <c r="A126" s="10"/>
      <c r="B126" s="71" t="s">
        <v>2</v>
      </c>
      <c r="C126" s="17">
        <f t="shared" ref="C126:F126" si="36">SUM(C127:C127)</f>
        <v>0</v>
      </c>
      <c r="D126" s="17">
        <f t="shared" si="36"/>
        <v>0</v>
      </c>
      <c r="E126" s="17">
        <f t="shared" si="36"/>
        <v>0</v>
      </c>
      <c r="F126" s="17">
        <f t="shared" si="36"/>
        <v>0</v>
      </c>
      <c r="G126" s="39"/>
    </row>
    <row r="127" spans="1:7" ht="60" hidden="1" customHeight="1" x14ac:dyDescent="0.25">
      <c r="A127" s="10"/>
      <c r="B127" s="30"/>
      <c r="C127" s="19"/>
      <c r="D127" s="19"/>
      <c r="E127" s="19">
        <v>0</v>
      </c>
      <c r="F127" s="19"/>
      <c r="G127" s="39"/>
    </row>
    <row r="128" spans="1:7" ht="30" hidden="1" x14ac:dyDescent="0.25">
      <c r="A128" s="10"/>
      <c r="B128" s="71" t="s">
        <v>29</v>
      </c>
      <c r="C128" s="17">
        <f>C129+C130</f>
        <v>0</v>
      </c>
      <c r="D128" s="17">
        <f t="shared" ref="D128:F128" si="37">D129+D130</f>
        <v>0</v>
      </c>
      <c r="E128" s="17">
        <f t="shared" si="37"/>
        <v>0</v>
      </c>
      <c r="F128" s="17">
        <f t="shared" si="37"/>
        <v>0</v>
      </c>
      <c r="G128" s="39"/>
    </row>
    <row r="129" spans="1:7" ht="60.75" hidden="1" customHeight="1" x14ac:dyDescent="0.25">
      <c r="A129" s="10"/>
      <c r="B129" s="30" t="s">
        <v>289</v>
      </c>
      <c r="C129" s="19"/>
      <c r="D129" s="19"/>
      <c r="E129" s="19">
        <v>0</v>
      </c>
      <c r="F129" s="19"/>
      <c r="G129" s="39"/>
    </row>
    <row r="130" spans="1:7" ht="30" hidden="1" x14ac:dyDescent="0.25">
      <c r="A130" s="10"/>
      <c r="B130" s="30" t="s">
        <v>289</v>
      </c>
      <c r="C130" s="19"/>
      <c r="D130" s="19"/>
      <c r="E130" s="19">
        <v>0</v>
      </c>
      <c r="F130" s="19"/>
      <c r="G130" s="72"/>
    </row>
    <row r="131" spans="1:7" ht="15.75" hidden="1" x14ac:dyDescent="0.25">
      <c r="A131" s="10"/>
      <c r="B131" s="58" t="s">
        <v>20</v>
      </c>
      <c r="C131" s="17">
        <f t="shared" ref="C131:F131" si="38">SUM(C132:C140)</f>
        <v>0</v>
      </c>
      <c r="D131" s="17">
        <f t="shared" ref="D131" si="39">SUM(D132:D140)</f>
        <v>0</v>
      </c>
      <c r="E131" s="17">
        <f t="shared" si="38"/>
        <v>0</v>
      </c>
      <c r="F131" s="17">
        <f t="shared" si="38"/>
        <v>0</v>
      </c>
      <c r="G131" s="72"/>
    </row>
    <row r="132" spans="1:7" ht="15.75" hidden="1" x14ac:dyDescent="0.25">
      <c r="A132" s="10"/>
      <c r="B132" s="30"/>
      <c r="C132" s="19"/>
      <c r="D132" s="19"/>
      <c r="E132" s="19"/>
      <c r="F132" s="17"/>
      <c r="G132" s="42"/>
    </row>
    <row r="133" spans="1:7" ht="15.75" hidden="1" x14ac:dyDescent="0.25">
      <c r="A133" s="10"/>
      <c r="B133" s="30"/>
      <c r="C133" s="19"/>
      <c r="D133" s="19"/>
      <c r="E133" s="19"/>
      <c r="F133" s="19"/>
      <c r="G133" s="31"/>
    </row>
    <row r="134" spans="1:7" ht="15.75" hidden="1" x14ac:dyDescent="0.25">
      <c r="A134" s="10"/>
      <c r="B134" s="30"/>
      <c r="C134" s="19"/>
      <c r="D134" s="19"/>
      <c r="E134" s="19"/>
      <c r="F134" s="19"/>
      <c r="G134" s="31"/>
    </row>
    <row r="135" spans="1:7" ht="15.75" hidden="1" x14ac:dyDescent="0.25">
      <c r="A135" s="10"/>
      <c r="B135" s="30"/>
      <c r="C135" s="19"/>
      <c r="D135" s="19"/>
      <c r="E135" s="26"/>
      <c r="F135" s="26"/>
      <c r="G135" s="31"/>
    </row>
    <row r="136" spans="1:7" ht="15.75" hidden="1" x14ac:dyDescent="0.25">
      <c r="A136" s="10"/>
      <c r="B136" s="30"/>
      <c r="C136" s="19"/>
      <c r="D136" s="19"/>
      <c r="E136" s="19"/>
      <c r="F136" s="19"/>
      <c r="G136" s="42"/>
    </row>
    <row r="137" spans="1:7" ht="15.75" hidden="1" x14ac:dyDescent="0.25">
      <c r="A137" s="10"/>
      <c r="B137" s="30"/>
      <c r="C137" s="19"/>
      <c r="D137" s="19"/>
      <c r="E137" s="19"/>
      <c r="F137" s="19"/>
      <c r="G137" s="42"/>
    </row>
    <row r="138" spans="1:7" ht="15.75" hidden="1" x14ac:dyDescent="0.25">
      <c r="A138" s="10"/>
      <c r="B138" s="30"/>
      <c r="C138" s="19"/>
      <c r="D138" s="19"/>
      <c r="E138" s="19"/>
      <c r="F138" s="19"/>
      <c r="G138" s="39"/>
    </row>
    <row r="139" spans="1:7" ht="15.75" hidden="1" x14ac:dyDescent="0.25">
      <c r="A139" s="10"/>
      <c r="B139" s="30"/>
      <c r="C139" s="19"/>
      <c r="D139" s="19"/>
      <c r="E139" s="19"/>
      <c r="F139" s="19"/>
      <c r="G139" s="39"/>
    </row>
    <row r="140" spans="1:7" ht="15.75" hidden="1" x14ac:dyDescent="0.25">
      <c r="A140" s="10"/>
      <c r="B140" s="59"/>
      <c r="C140" s="19"/>
      <c r="D140" s="19"/>
      <c r="E140" s="19"/>
      <c r="F140" s="19"/>
      <c r="G140" s="39"/>
    </row>
    <row r="141" spans="1:7" ht="45" hidden="1" x14ac:dyDescent="0.25">
      <c r="A141" s="10"/>
      <c r="B141" s="16" t="s">
        <v>73</v>
      </c>
      <c r="C141" s="17">
        <f>C142+C167</f>
        <v>0</v>
      </c>
      <c r="D141" s="17">
        <f t="shared" ref="D141:F141" si="40">D142+D167</f>
        <v>0</v>
      </c>
      <c r="E141" s="17">
        <f t="shared" si="40"/>
        <v>0</v>
      </c>
      <c r="F141" s="17">
        <f t="shared" si="40"/>
        <v>0</v>
      </c>
      <c r="G141" s="39"/>
    </row>
    <row r="142" spans="1:7" ht="62.25" hidden="1" customHeight="1" x14ac:dyDescent="0.25">
      <c r="A142" s="10"/>
      <c r="B142" s="30"/>
      <c r="C142" s="19"/>
      <c r="D142" s="19"/>
      <c r="E142" s="27">
        <v>0</v>
      </c>
      <c r="F142" s="27"/>
      <c r="G142" s="42"/>
    </row>
    <row r="143" spans="1:7" ht="114" hidden="1" x14ac:dyDescent="0.25">
      <c r="A143" s="10" t="s">
        <v>157</v>
      </c>
      <c r="B143" s="14" t="s">
        <v>158</v>
      </c>
      <c r="C143" s="12">
        <f>C147+C155+C144</f>
        <v>0</v>
      </c>
      <c r="D143" s="12">
        <f>D147+D155+D144</f>
        <v>0</v>
      </c>
      <c r="E143" s="12">
        <f t="shared" ref="E143:F143" si="41">E147+E155+E144</f>
        <v>0</v>
      </c>
      <c r="F143" s="12">
        <f t="shared" si="41"/>
        <v>0</v>
      </c>
      <c r="G143" s="42"/>
    </row>
    <row r="144" spans="1:7" ht="30" hidden="1" x14ac:dyDescent="0.25">
      <c r="A144" s="10"/>
      <c r="B144" s="16" t="s">
        <v>295</v>
      </c>
      <c r="C144" s="17">
        <f>SUM(C145:C145)</f>
        <v>0</v>
      </c>
      <c r="D144" s="17">
        <f>SUM(D145:D145)</f>
        <v>0</v>
      </c>
      <c r="E144" s="17">
        <f t="shared" ref="E144:F144" si="42">SUM(E145:E145)</f>
        <v>0</v>
      </c>
      <c r="F144" s="17">
        <f t="shared" si="42"/>
        <v>0</v>
      </c>
      <c r="G144" s="39"/>
    </row>
    <row r="145" spans="1:7" ht="15.75" hidden="1" x14ac:dyDescent="0.25">
      <c r="A145" s="10"/>
      <c r="B145" s="73"/>
      <c r="C145" s="26"/>
      <c r="D145" s="26"/>
      <c r="E145" s="19"/>
      <c r="F145" s="19"/>
      <c r="G145" s="74"/>
    </row>
    <row r="146" spans="1:7" ht="15.75" hidden="1" x14ac:dyDescent="0.25">
      <c r="A146" s="10"/>
      <c r="B146" s="75"/>
      <c r="C146" s="12"/>
      <c r="D146" s="12"/>
      <c r="E146" s="52"/>
      <c r="F146" s="12"/>
      <c r="G146" s="39"/>
    </row>
    <row r="147" spans="1:7" ht="45" hidden="1" x14ac:dyDescent="0.25">
      <c r="A147" s="10"/>
      <c r="B147" s="58" t="s">
        <v>15</v>
      </c>
      <c r="C147" s="76">
        <f>C148+C150</f>
        <v>0</v>
      </c>
      <c r="D147" s="76">
        <f>D148+D150</f>
        <v>0</v>
      </c>
      <c r="E147" s="76">
        <f>E148+E149+E150</f>
        <v>0</v>
      </c>
      <c r="F147" s="76">
        <f t="shared" ref="F147" si="43">F148</f>
        <v>0</v>
      </c>
      <c r="G147" s="39"/>
    </row>
    <row r="148" spans="1:7" ht="15.75" hidden="1" x14ac:dyDescent="0.25">
      <c r="A148" s="10"/>
      <c r="B148" s="59"/>
      <c r="C148" s="77"/>
      <c r="D148" s="77"/>
      <c r="E148" s="77"/>
      <c r="F148" s="77"/>
      <c r="G148" s="39"/>
    </row>
    <row r="149" spans="1:7" ht="15.75" hidden="1" x14ac:dyDescent="0.25">
      <c r="A149" s="10"/>
      <c r="B149" s="59"/>
      <c r="C149" s="77"/>
      <c r="D149" s="77"/>
      <c r="E149" s="77"/>
      <c r="F149" s="77"/>
      <c r="G149" s="39"/>
    </row>
    <row r="150" spans="1:7" ht="15.75" hidden="1" x14ac:dyDescent="0.25">
      <c r="A150" s="10"/>
      <c r="B150" s="78"/>
      <c r="C150" s="19"/>
      <c r="D150" s="19"/>
      <c r="E150" s="19"/>
      <c r="F150" s="19"/>
      <c r="G150" s="39"/>
    </row>
    <row r="151" spans="1:7" ht="15.75" hidden="1" x14ac:dyDescent="0.25">
      <c r="A151" s="10"/>
      <c r="B151" s="18"/>
      <c r="C151" s="19"/>
      <c r="D151" s="19"/>
      <c r="E151" s="19"/>
      <c r="F151" s="19"/>
      <c r="G151" s="38"/>
    </row>
    <row r="152" spans="1:7" ht="15.75" hidden="1" x14ac:dyDescent="0.25">
      <c r="A152" s="10"/>
      <c r="B152" s="18"/>
      <c r="C152" s="19"/>
      <c r="D152" s="19"/>
      <c r="E152" s="19"/>
      <c r="F152" s="19"/>
      <c r="G152" s="38"/>
    </row>
    <row r="153" spans="1:7" ht="15.75" hidden="1" x14ac:dyDescent="0.25">
      <c r="A153" s="10"/>
      <c r="B153" s="18"/>
      <c r="C153" s="19"/>
      <c r="D153" s="19"/>
      <c r="E153" s="19"/>
      <c r="F153" s="19"/>
      <c r="G153" s="38"/>
    </row>
    <row r="154" spans="1:7" ht="15.75" hidden="1" x14ac:dyDescent="0.25">
      <c r="A154" s="10"/>
      <c r="B154" s="56"/>
      <c r="C154" s="17"/>
      <c r="D154" s="17"/>
      <c r="E154" s="17"/>
      <c r="F154" s="17"/>
      <c r="G154" s="42"/>
    </row>
    <row r="155" spans="1:7" ht="30" hidden="1" x14ac:dyDescent="0.25">
      <c r="A155" s="10"/>
      <c r="B155" s="16" t="s">
        <v>295</v>
      </c>
      <c r="C155" s="17">
        <f>SUM(C156:C156)</f>
        <v>0</v>
      </c>
      <c r="D155" s="17">
        <f>SUM(D156:D156)</f>
        <v>0</v>
      </c>
      <c r="E155" s="17">
        <f t="shared" ref="E155:F155" si="44">SUM(E156:E156)</f>
        <v>0</v>
      </c>
      <c r="F155" s="17">
        <f t="shared" si="44"/>
        <v>0</v>
      </c>
      <c r="G155" s="39"/>
    </row>
    <row r="156" spans="1:7" ht="15.75" hidden="1" x14ac:dyDescent="0.25">
      <c r="A156" s="10"/>
      <c r="B156" s="73"/>
      <c r="C156" s="26"/>
      <c r="D156" s="26"/>
      <c r="E156" s="19"/>
      <c r="F156" s="19"/>
      <c r="G156" s="39"/>
    </row>
    <row r="157" spans="1:7" ht="42.75" hidden="1" x14ac:dyDescent="0.25">
      <c r="A157" s="10" t="s">
        <v>9</v>
      </c>
      <c r="B157" s="79" t="s">
        <v>10</v>
      </c>
      <c r="C157" s="12">
        <f>C158</f>
        <v>0</v>
      </c>
      <c r="D157" s="12">
        <f>D158</f>
        <v>0</v>
      </c>
      <c r="E157" s="12">
        <f t="shared" ref="E157:F157" si="45">E158</f>
        <v>0</v>
      </c>
      <c r="F157" s="12">
        <f t="shared" si="45"/>
        <v>0</v>
      </c>
      <c r="G157" s="35"/>
    </row>
    <row r="158" spans="1:7" ht="99.75" hidden="1" x14ac:dyDescent="0.25">
      <c r="A158" s="63" t="s">
        <v>198</v>
      </c>
      <c r="B158" s="80" t="s">
        <v>199</v>
      </c>
      <c r="C158" s="12">
        <f>C161+C164+C159</f>
        <v>0</v>
      </c>
      <c r="D158" s="12">
        <f>D161+D164+D159</f>
        <v>0</v>
      </c>
      <c r="E158" s="12">
        <f t="shared" ref="E158:F158" si="46">E161+E164+E159</f>
        <v>0</v>
      </c>
      <c r="F158" s="12">
        <f t="shared" si="46"/>
        <v>0</v>
      </c>
      <c r="G158" s="35"/>
    </row>
    <row r="159" spans="1:7" ht="30" hidden="1" x14ac:dyDescent="0.25">
      <c r="A159" s="63"/>
      <c r="B159" s="81" t="s">
        <v>29</v>
      </c>
      <c r="C159" s="12">
        <f t="shared" ref="C159:F159" si="47">C160</f>
        <v>0</v>
      </c>
      <c r="D159" s="12">
        <f t="shared" si="47"/>
        <v>0</v>
      </c>
      <c r="E159" s="12">
        <f t="shared" si="47"/>
        <v>0</v>
      </c>
      <c r="F159" s="12">
        <f t="shared" si="47"/>
        <v>0</v>
      </c>
      <c r="G159" s="35"/>
    </row>
    <row r="160" spans="1:7" ht="15.75" hidden="1" x14ac:dyDescent="0.25">
      <c r="A160" s="63"/>
      <c r="B160" s="82"/>
      <c r="C160" s="19"/>
      <c r="D160" s="19"/>
      <c r="E160" s="19"/>
      <c r="F160" s="19"/>
      <c r="G160" s="15"/>
    </row>
    <row r="161" spans="1:7" ht="45" hidden="1" x14ac:dyDescent="0.25">
      <c r="A161" s="10"/>
      <c r="B161" s="58" t="s">
        <v>31</v>
      </c>
      <c r="C161" s="17">
        <f t="shared" ref="C161:F161" si="48">C162</f>
        <v>0</v>
      </c>
      <c r="D161" s="17">
        <f t="shared" si="48"/>
        <v>0</v>
      </c>
      <c r="E161" s="17">
        <f t="shared" si="48"/>
        <v>0</v>
      </c>
      <c r="F161" s="17">
        <f t="shared" si="48"/>
        <v>0</v>
      </c>
      <c r="G161" s="35"/>
    </row>
    <row r="162" spans="1:7" ht="15.75" hidden="1" x14ac:dyDescent="0.25">
      <c r="A162" s="10"/>
      <c r="B162" s="64"/>
      <c r="C162" s="52"/>
      <c r="D162" s="17"/>
      <c r="E162" s="17"/>
      <c r="F162" s="52"/>
      <c r="G162" s="39"/>
    </row>
    <row r="163" spans="1:7" ht="15.75" hidden="1" x14ac:dyDescent="0.25">
      <c r="A163" s="10"/>
      <c r="B163" s="64"/>
      <c r="C163" s="17"/>
      <c r="D163" s="17"/>
      <c r="E163" s="17"/>
      <c r="F163" s="52"/>
      <c r="G163" s="39"/>
    </row>
    <row r="164" spans="1:7" ht="45" hidden="1" x14ac:dyDescent="0.25">
      <c r="A164" s="10"/>
      <c r="B164" s="58" t="s">
        <v>73</v>
      </c>
      <c r="C164" s="17">
        <f t="shared" ref="C164:F164" si="49">C165</f>
        <v>0</v>
      </c>
      <c r="D164" s="65">
        <f t="shared" si="49"/>
        <v>0</v>
      </c>
      <c r="E164" s="65">
        <f t="shared" si="49"/>
        <v>0</v>
      </c>
      <c r="F164" s="65">
        <f t="shared" si="49"/>
        <v>0</v>
      </c>
      <c r="G164" s="57"/>
    </row>
    <row r="165" spans="1:7" ht="15.75" hidden="1" x14ac:dyDescent="0.25">
      <c r="A165" s="10"/>
      <c r="B165" s="58"/>
      <c r="C165" s="17"/>
      <c r="D165" s="17"/>
      <c r="E165" s="17"/>
      <c r="F165" s="17"/>
      <c r="G165" s="35"/>
    </row>
    <row r="166" spans="1:7" ht="15.75" hidden="1" x14ac:dyDescent="0.25">
      <c r="A166" s="10"/>
      <c r="B166" s="73"/>
      <c r="C166" s="65"/>
      <c r="D166" s="65"/>
      <c r="E166" s="83"/>
      <c r="F166" s="83"/>
      <c r="G166" s="84"/>
    </row>
    <row r="167" spans="1:7" ht="49.5" hidden="1" customHeight="1" x14ac:dyDescent="0.25">
      <c r="A167" s="10"/>
      <c r="B167" s="73"/>
      <c r="C167" s="65"/>
      <c r="D167" s="65"/>
      <c r="E167" s="83"/>
      <c r="F167" s="83"/>
      <c r="G167" s="42"/>
    </row>
    <row r="168" spans="1:7" ht="60" customHeight="1" x14ac:dyDescent="0.25">
      <c r="A168" s="10" t="s">
        <v>85</v>
      </c>
      <c r="B168" s="62" t="s">
        <v>35</v>
      </c>
      <c r="C168" s="12">
        <f>C169+C182+C186+C190+C193</f>
        <v>53636656</v>
      </c>
      <c r="D168" s="12">
        <f t="shared" ref="D168:F168" si="50">D169+D182+D186+D190+D193</f>
        <v>0</v>
      </c>
      <c r="E168" s="12">
        <f t="shared" si="50"/>
        <v>144852689</v>
      </c>
      <c r="F168" s="12">
        <f t="shared" si="50"/>
        <v>0</v>
      </c>
      <c r="G168" s="35"/>
    </row>
    <row r="169" spans="1:7" ht="71.25" x14ac:dyDescent="0.25">
      <c r="A169" s="10" t="s">
        <v>125</v>
      </c>
      <c r="B169" s="14" t="s">
        <v>174</v>
      </c>
      <c r="C169" s="12">
        <f>C175+C170+C179+C172</f>
        <v>0</v>
      </c>
      <c r="D169" s="12">
        <f t="shared" ref="D169:F169" si="51">D175+D170+D179+D172</f>
        <v>0</v>
      </c>
      <c r="E169" s="12">
        <f t="shared" si="51"/>
        <v>277000</v>
      </c>
      <c r="F169" s="12">
        <f t="shared" si="51"/>
        <v>0</v>
      </c>
      <c r="G169" s="35"/>
    </row>
    <row r="170" spans="1:7" ht="45" hidden="1" x14ac:dyDescent="0.25">
      <c r="A170" s="10"/>
      <c r="B170" s="81" t="s">
        <v>23</v>
      </c>
      <c r="C170" s="17">
        <f>C171</f>
        <v>0</v>
      </c>
      <c r="D170" s="17">
        <f>D171</f>
        <v>0</v>
      </c>
      <c r="E170" s="17">
        <f t="shared" ref="E170:F170" si="52">E171</f>
        <v>0</v>
      </c>
      <c r="F170" s="17">
        <f t="shared" si="52"/>
        <v>0</v>
      </c>
      <c r="G170" s="35"/>
    </row>
    <row r="171" spans="1:7" ht="15.75" hidden="1" x14ac:dyDescent="0.25">
      <c r="A171" s="10"/>
      <c r="B171" s="85"/>
      <c r="C171" s="19"/>
      <c r="D171" s="19"/>
      <c r="E171" s="17"/>
      <c r="F171" s="86"/>
      <c r="G171" s="39"/>
    </row>
    <row r="172" spans="1:7" ht="45" hidden="1" x14ac:dyDescent="0.25">
      <c r="A172" s="10"/>
      <c r="B172" s="81" t="s">
        <v>23</v>
      </c>
      <c r="C172" s="17">
        <f>C173+C174</f>
        <v>0</v>
      </c>
      <c r="D172" s="17">
        <f t="shared" ref="D172:F172" si="53">D173+D174</f>
        <v>0</v>
      </c>
      <c r="E172" s="17">
        <f t="shared" si="53"/>
        <v>0</v>
      </c>
      <c r="F172" s="17">
        <f t="shared" si="53"/>
        <v>0</v>
      </c>
      <c r="G172" s="39"/>
    </row>
    <row r="173" spans="1:7" ht="15.75" hidden="1" x14ac:dyDescent="0.25">
      <c r="A173" s="10"/>
      <c r="B173" s="85"/>
      <c r="C173" s="19"/>
      <c r="D173" s="19"/>
      <c r="E173" s="17"/>
      <c r="F173" s="86"/>
      <c r="G173" s="39"/>
    </row>
    <row r="174" spans="1:7" ht="15.75" hidden="1" x14ac:dyDescent="0.25">
      <c r="A174" s="10"/>
      <c r="B174" s="85"/>
      <c r="C174" s="19"/>
      <c r="D174" s="19"/>
      <c r="E174" s="17"/>
      <c r="F174" s="86"/>
      <c r="G174" s="39"/>
    </row>
    <row r="175" spans="1:7" ht="30" x14ac:dyDescent="0.25">
      <c r="A175" s="10"/>
      <c r="B175" s="16" t="s">
        <v>295</v>
      </c>
      <c r="C175" s="17">
        <f>C176+C177+C178</f>
        <v>0</v>
      </c>
      <c r="D175" s="17">
        <f>D176+D177+D178</f>
        <v>0</v>
      </c>
      <c r="E175" s="17">
        <f t="shared" ref="E175:F175" si="54">SUM(E176:E181)</f>
        <v>277000</v>
      </c>
      <c r="F175" s="17">
        <f t="shared" si="54"/>
        <v>0</v>
      </c>
      <c r="G175" s="35"/>
    </row>
    <row r="176" spans="1:7" ht="63.75" customHeight="1" x14ac:dyDescent="0.25">
      <c r="A176" s="10"/>
      <c r="B176" s="73" t="s">
        <v>273</v>
      </c>
      <c r="C176" s="19"/>
      <c r="D176" s="19"/>
      <c r="E176" s="19">
        <v>277000</v>
      </c>
      <c r="F176" s="19"/>
      <c r="G176" s="39" t="s">
        <v>312</v>
      </c>
    </row>
    <row r="177" spans="1:7" ht="15.75" hidden="1" x14ac:dyDescent="0.25">
      <c r="A177" s="87"/>
      <c r="B177" s="73"/>
      <c r="C177" s="19"/>
      <c r="D177" s="19"/>
      <c r="E177" s="19"/>
      <c r="F177" s="19"/>
      <c r="G177" s="73"/>
    </row>
    <row r="178" spans="1:7" ht="15.75" hidden="1" x14ac:dyDescent="0.25">
      <c r="A178" s="87"/>
      <c r="B178" s="73"/>
      <c r="C178" s="19"/>
      <c r="D178" s="19"/>
      <c r="E178" s="19"/>
      <c r="F178" s="19"/>
      <c r="G178" s="39"/>
    </row>
    <row r="179" spans="1:7" ht="45" hidden="1" x14ac:dyDescent="0.25">
      <c r="A179" s="10"/>
      <c r="B179" s="81" t="s">
        <v>73</v>
      </c>
      <c r="C179" s="19">
        <f>SUM(C180)</f>
        <v>0</v>
      </c>
      <c r="D179" s="19">
        <f>SUM(D180)</f>
        <v>0</v>
      </c>
      <c r="E179" s="19">
        <f t="shared" ref="E179:F179" si="55">SUM(E180)</f>
        <v>0</v>
      </c>
      <c r="F179" s="19">
        <f t="shared" si="55"/>
        <v>0</v>
      </c>
      <c r="G179" s="39"/>
    </row>
    <row r="180" spans="1:7" ht="15.75" hidden="1" x14ac:dyDescent="0.25">
      <c r="A180" s="10"/>
      <c r="B180" s="73"/>
      <c r="C180" s="19"/>
      <c r="D180" s="19"/>
      <c r="E180" s="88"/>
      <c r="F180" s="88"/>
      <c r="G180" s="89"/>
    </row>
    <row r="181" spans="1:7" ht="15.75" hidden="1" x14ac:dyDescent="0.25">
      <c r="A181" s="10"/>
      <c r="B181" s="73"/>
      <c r="C181" s="19"/>
      <c r="D181" s="19"/>
      <c r="E181" s="88"/>
      <c r="F181" s="88"/>
      <c r="G181" s="89"/>
    </row>
    <row r="182" spans="1:7" ht="71.25" x14ac:dyDescent="0.25">
      <c r="A182" s="10" t="s">
        <v>86</v>
      </c>
      <c r="B182" s="62" t="s">
        <v>36</v>
      </c>
      <c r="C182" s="12">
        <f t="shared" ref="C182:F182" si="56">C183</f>
        <v>53636656</v>
      </c>
      <c r="D182" s="12">
        <f t="shared" si="56"/>
        <v>0</v>
      </c>
      <c r="E182" s="12">
        <f t="shared" si="56"/>
        <v>3390954</v>
      </c>
      <c r="F182" s="12">
        <f t="shared" si="56"/>
        <v>0</v>
      </c>
      <c r="G182" s="35"/>
    </row>
    <row r="183" spans="1:7" ht="30" x14ac:dyDescent="0.25">
      <c r="A183" s="10"/>
      <c r="B183" s="16" t="s">
        <v>295</v>
      </c>
      <c r="C183" s="17">
        <f>C184+C185</f>
        <v>53636656</v>
      </c>
      <c r="D183" s="17">
        <f>D184+D185</f>
        <v>0</v>
      </c>
      <c r="E183" s="17">
        <f t="shared" ref="E183:F183" si="57">E184+E185</f>
        <v>3390954</v>
      </c>
      <c r="F183" s="17">
        <f t="shared" si="57"/>
        <v>0</v>
      </c>
      <c r="G183" s="35"/>
    </row>
    <row r="184" spans="1:7" ht="75" x14ac:dyDescent="0.25">
      <c r="A184" s="10"/>
      <c r="B184" s="18" t="s">
        <v>274</v>
      </c>
      <c r="C184" s="19">
        <f>18352807+35283747+102</f>
        <v>53636656</v>
      </c>
      <c r="D184" s="19"/>
      <c r="E184" s="19">
        <f>370055+3112267-91368</f>
        <v>3390954</v>
      </c>
      <c r="F184" s="19"/>
      <c r="G184" s="90" t="s">
        <v>313</v>
      </c>
    </row>
    <row r="185" spans="1:7" ht="15.75" hidden="1" x14ac:dyDescent="0.25">
      <c r="A185" s="10"/>
      <c r="B185" s="18"/>
      <c r="C185" s="19"/>
      <c r="D185" s="19"/>
      <c r="E185" s="19"/>
      <c r="F185" s="19"/>
      <c r="G185" s="39"/>
    </row>
    <row r="186" spans="1:7" ht="57" hidden="1" x14ac:dyDescent="0.25">
      <c r="A186" s="10" t="s">
        <v>87</v>
      </c>
      <c r="B186" s="91" t="s">
        <v>122</v>
      </c>
      <c r="C186" s="12">
        <f>C187</f>
        <v>0</v>
      </c>
      <c r="D186" s="12">
        <f>D187</f>
        <v>0</v>
      </c>
      <c r="E186" s="12">
        <f t="shared" ref="E186:F186" si="58">E187</f>
        <v>0</v>
      </c>
      <c r="F186" s="12">
        <f t="shared" si="58"/>
        <v>0</v>
      </c>
      <c r="G186" s="35"/>
    </row>
    <row r="187" spans="1:7" ht="30" hidden="1" x14ac:dyDescent="0.25">
      <c r="A187" s="10"/>
      <c r="B187" s="16" t="s">
        <v>295</v>
      </c>
      <c r="C187" s="17">
        <f>C188+C189</f>
        <v>0</v>
      </c>
      <c r="D187" s="17">
        <f>D188+D189</f>
        <v>0</v>
      </c>
      <c r="E187" s="17">
        <f t="shared" ref="E187:F187" si="59">E188+E189</f>
        <v>0</v>
      </c>
      <c r="F187" s="17">
        <f t="shared" si="59"/>
        <v>0</v>
      </c>
      <c r="G187" s="35"/>
    </row>
    <row r="188" spans="1:7" ht="15.75" hidden="1" x14ac:dyDescent="0.25">
      <c r="A188" s="10"/>
      <c r="B188" s="92"/>
      <c r="C188" s="77"/>
      <c r="D188" s="77"/>
      <c r="E188" s="77"/>
      <c r="F188" s="77"/>
      <c r="G188" s="73"/>
    </row>
    <row r="189" spans="1:7" ht="15.75" hidden="1" x14ac:dyDescent="0.25">
      <c r="A189" s="10"/>
      <c r="B189" s="92"/>
      <c r="C189" s="77"/>
      <c r="D189" s="77"/>
      <c r="E189" s="77"/>
      <c r="F189" s="77"/>
      <c r="G189" s="73"/>
    </row>
    <row r="190" spans="1:7" ht="28.5" hidden="1" x14ac:dyDescent="0.25">
      <c r="A190" s="32" t="s">
        <v>169</v>
      </c>
      <c r="B190" s="91" t="s">
        <v>170</v>
      </c>
      <c r="C190" s="12">
        <f>C191</f>
        <v>0</v>
      </c>
      <c r="D190" s="12">
        <f t="shared" ref="D190:D191" si="60">D191</f>
        <v>0</v>
      </c>
      <c r="E190" s="12">
        <f t="shared" ref="E190:F191" si="61">E191</f>
        <v>0</v>
      </c>
      <c r="F190" s="12">
        <f t="shared" si="61"/>
        <v>0</v>
      </c>
      <c r="G190" s="90"/>
    </row>
    <row r="191" spans="1:7" ht="30" hidden="1" x14ac:dyDescent="0.25">
      <c r="A191" s="32"/>
      <c r="B191" s="16" t="s">
        <v>295</v>
      </c>
      <c r="C191" s="17">
        <f>C192</f>
        <v>0</v>
      </c>
      <c r="D191" s="17">
        <f t="shared" si="60"/>
        <v>0</v>
      </c>
      <c r="E191" s="17">
        <f t="shared" si="61"/>
        <v>0</v>
      </c>
      <c r="F191" s="17">
        <f t="shared" si="61"/>
        <v>0</v>
      </c>
      <c r="G191" s="90"/>
    </row>
    <row r="192" spans="1:7" ht="60" hidden="1" x14ac:dyDescent="0.25">
      <c r="A192" s="32"/>
      <c r="B192" s="30" t="s">
        <v>201</v>
      </c>
      <c r="C192" s="19"/>
      <c r="D192" s="19"/>
      <c r="E192" s="19"/>
      <c r="F192" s="19"/>
      <c r="G192" s="93"/>
    </row>
    <row r="193" spans="1:14" s="95" customFormat="1" ht="57" customHeight="1" x14ac:dyDescent="0.25">
      <c r="A193" s="32" t="s">
        <v>275</v>
      </c>
      <c r="B193" s="33" t="s">
        <v>276</v>
      </c>
      <c r="C193" s="12">
        <f>C194</f>
        <v>0</v>
      </c>
      <c r="D193" s="12">
        <f t="shared" ref="D193:F194" si="62">D194</f>
        <v>0</v>
      </c>
      <c r="E193" s="12">
        <f t="shared" si="62"/>
        <v>141184735</v>
      </c>
      <c r="F193" s="12">
        <f t="shared" si="62"/>
        <v>0</v>
      </c>
      <c r="G193" s="93"/>
      <c r="H193" s="94"/>
      <c r="I193" s="94"/>
      <c r="J193" s="94"/>
      <c r="K193" s="94"/>
      <c r="L193" s="94"/>
      <c r="M193" s="94"/>
      <c r="N193" s="94"/>
    </row>
    <row r="194" spans="1:14" s="99" customFormat="1" ht="30" x14ac:dyDescent="0.25">
      <c r="A194" s="96"/>
      <c r="B194" s="71" t="s">
        <v>295</v>
      </c>
      <c r="C194" s="17">
        <f>C195</f>
        <v>0</v>
      </c>
      <c r="D194" s="17">
        <f>D195</f>
        <v>0</v>
      </c>
      <c r="E194" s="17">
        <f t="shared" si="62"/>
        <v>141184735</v>
      </c>
      <c r="F194" s="17">
        <f t="shared" si="62"/>
        <v>0</v>
      </c>
      <c r="G194" s="97"/>
      <c r="H194" s="98"/>
      <c r="I194" s="98"/>
      <c r="J194" s="98"/>
      <c r="K194" s="98"/>
      <c r="L194" s="98"/>
      <c r="M194" s="98"/>
      <c r="N194" s="98"/>
    </row>
    <row r="195" spans="1:14" ht="78" customHeight="1" x14ac:dyDescent="0.25">
      <c r="A195" s="32"/>
      <c r="B195" s="30" t="s">
        <v>329</v>
      </c>
      <c r="C195" s="19"/>
      <c r="D195" s="19"/>
      <c r="E195" s="19">
        <v>141184735</v>
      </c>
      <c r="F195" s="19"/>
      <c r="G195" s="90" t="s">
        <v>314</v>
      </c>
    </row>
    <row r="196" spans="1:14" ht="85.5" hidden="1" x14ac:dyDescent="0.25">
      <c r="A196" s="10" t="s">
        <v>116</v>
      </c>
      <c r="B196" s="14" t="s">
        <v>117</v>
      </c>
      <c r="C196" s="12">
        <f>C197</f>
        <v>0</v>
      </c>
      <c r="D196" s="12">
        <f>D197</f>
        <v>0</v>
      </c>
      <c r="E196" s="12">
        <f t="shared" ref="E196:F196" si="63">E197</f>
        <v>0</v>
      </c>
      <c r="F196" s="12">
        <f t="shared" si="63"/>
        <v>0</v>
      </c>
      <c r="G196" s="35"/>
    </row>
    <row r="197" spans="1:14" ht="71.25" hidden="1" x14ac:dyDescent="0.25">
      <c r="A197" s="10" t="s">
        <v>118</v>
      </c>
      <c r="B197" s="62" t="s">
        <v>175</v>
      </c>
      <c r="C197" s="12">
        <f>SUM(C198)</f>
        <v>0</v>
      </c>
      <c r="D197" s="12">
        <f>SUM(D198)</f>
        <v>0</v>
      </c>
      <c r="E197" s="12">
        <f t="shared" ref="E197:F197" si="64">SUM(E198)</f>
        <v>0</v>
      </c>
      <c r="F197" s="12">
        <f t="shared" si="64"/>
        <v>0</v>
      </c>
      <c r="G197" s="35"/>
    </row>
    <row r="198" spans="1:14" ht="60" hidden="1" x14ac:dyDescent="0.25">
      <c r="A198" s="10"/>
      <c r="B198" s="16" t="s">
        <v>72</v>
      </c>
      <c r="C198" s="17">
        <f>C199+C200</f>
        <v>0</v>
      </c>
      <c r="D198" s="17">
        <f>D199+D200</f>
        <v>0</v>
      </c>
      <c r="E198" s="17">
        <f t="shared" ref="E198:F198" si="65">E199+E200</f>
        <v>0</v>
      </c>
      <c r="F198" s="17">
        <f t="shared" si="65"/>
        <v>0</v>
      </c>
      <c r="G198" s="39"/>
    </row>
    <row r="199" spans="1:14" ht="67.5" hidden="1" customHeight="1" x14ac:dyDescent="0.25">
      <c r="A199" s="10"/>
      <c r="B199" s="18"/>
      <c r="C199" s="19"/>
      <c r="D199" s="19"/>
      <c r="E199" s="100"/>
      <c r="F199" s="100"/>
      <c r="G199" s="39"/>
    </row>
    <row r="200" spans="1:14" ht="15.75" hidden="1" x14ac:dyDescent="0.25">
      <c r="A200" s="10"/>
      <c r="B200" s="18"/>
      <c r="C200" s="19"/>
      <c r="D200" s="19"/>
      <c r="E200" s="77"/>
      <c r="F200" s="100"/>
      <c r="G200" s="39"/>
    </row>
    <row r="201" spans="1:14" ht="57" x14ac:dyDescent="0.25">
      <c r="A201" s="10" t="s">
        <v>11</v>
      </c>
      <c r="B201" s="62" t="s">
        <v>12</v>
      </c>
      <c r="C201" s="12">
        <f t="shared" ref="C201:F201" si="66">C202+C212+C207</f>
        <v>0</v>
      </c>
      <c r="D201" s="12">
        <f t="shared" si="66"/>
        <v>0</v>
      </c>
      <c r="E201" s="12">
        <f t="shared" si="66"/>
        <v>1159850</v>
      </c>
      <c r="F201" s="12">
        <f t="shared" si="66"/>
        <v>0</v>
      </c>
      <c r="G201" s="35"/>
    </row>
    <row r="202" spans="1:14" ht="57" x14ac:dyDescent="0.25">
      <c r="A202" s="10" t="s">
        <v>13</v>
      </c>
      <c r="B202" s="62" t="s">
        <v>14</v>
      </c>
      <c r="C202" s="12">
        <f>C203</f>
        <v>0</v>
      </c>
      <c r="D202" s="12">
        <f>D203</f>
        <v>0</v>
      </c>
      <c r="E202" s="12">
        <f t="shared" ref="E202:F202" si="67">E203</f>
        <v>1159850</v>
      </c>
      <c r="F202" s="12">
        <f t="shared" si="67"/>
        <v>0</v>
      </c>
      <c r="G202" s="35"/>
    </row>
    <row r="203" spans="1:14" ht="45" x14ac:dyDescent="0.25">
      <c r="A203" s="101"/>
      <c r="B203" s="58" t="s">
        <v>15</v>
      </c>
      <c r="C203" s="17">
        <f t="shared" ref="C203:F203" si="68">SUM(C204:C206)</f>
        <v>0</v>
      </c>
      <c r="D203" s="17">
        <f t="shared" si="68"/>
        <v>0</v>
      </c>
      <c r="E203" s="17">
        <f t="shared" si="68"/>
        <v>1159850</v>
      </c>
      <c r="F203" s="17">
        <f t="shared" si="68"/>
        <v>0</v>
      </c>
      <c r="G203" s="35"/>
    </row>
    <row r="204" spans="1:14" ht="30" x14ac:dyDescent="0.25">
      <c r="A204" s="101"/>
      <c r="B204" s="59" t="s">
        <v>315</v>
      </c>
      <c r="C204" s="19"/>
      <c r="D204" s="19"/>
      <c r="E204" s="19">
        <f>1067000-400</f>
        <v>1066600</v>
      </c>
      <c r="F204" s="19"/>
      <c r="G204" s="39" t="s">
        <v>312</v>
      </c>
    </row>
    <row r="205" spans="1:14" ht="30" x14ac:dyDescent="0.25">
      <c r="A205" s="101"/>
      <c r="B205" s="59" t="s">
        <v>350</v>
      </c>
      <c r="C205" s="19"/>
      <c r="D205" s="19"/>
      <c r="E205" s="19">
        <f>31587+61663</f>
        <v>93250</v>
      </c>
      <c r="F205" s="19"/>
      <c r="G205" s="39" t="s">
        <v>312</v>
      </c>
    </row>
    <row r="206" spans="1:14" ht="122.25" hidden="1" customHeight="1" x14ac:dyDescent="0.25">
      <c r="A206" s="101"/>
      <c r="B206" s="59"/>
      <c r="C206" s="19"/>
      <c r="D206" s="19"/>
      <c r="E206" s="19"/>
      <c r="F206" s="19"/>
      <c r="G206" s="28"/>
    </row>
    <row r="207" spans="1:14" ht="85.5" hidden="1" x14ac:dyDescent="0.25">
      <c r="A207" s="10" t="s">
        <v>267</v>
      </c>
      <c r="B207" s="62" t="s">
        <v>268</v>
      </c>
      <c r="C207" s="12">
        <f>C208</f>
        <v>0</v>
      </c>
      <c r="D207" s="12">
        <f>D208</f>
        <v>0</v>
      </c>
      <c r="E207" s="12">
        <f t="shared" ref="E207:F207" si="69">E208</f>
        <v>0</v>
      </c>
      <c r="F207" s="12">
        <f t="shared" si="69"/>
        <v>0</v>
      </c>
      <c r="G207" s="38"/>
    </row>
    <row r="208" spans="1:14" ht="45" hidden="1" x14ac:dyDescent="0.25">
      <c r="A208" s="101"/>
      <c r="B208" s="58" t="s">
        <v>15</v>
      </c>
      <c r="C208" s="17">
        <f>SUM(C209:C211)</f>
        <v>0</v>
      </c>
      <c r="D208" s="17">
        <f>SUM(D209:D211)</f>
        <v>0</v>
      </c>
      <c r="E208" s="17">
        <f t="shared" ref="E208:F208" si="70">SUM(E209:E211)</f>
        <v>0</v>
      </c>
      <c r="F208" s="17">
        <f t="shared" si="70"/>
        <v>0</v>
      </c>
      <c r="G208" s="38"/>
    </row>
    <row r="209" spans="1:7" ht="15.75" hidden="1" x14ac:dyDescent="0.25">
      <c r="A209" s="102"/>
      <c r="B209" s="103"/>
      <c r="C209" s="19"/>
      <c r="D209" s="19"/>
      <c r="E209" s="52"/>
      <c r="F209" s="19"/>
      <c r="G209" s="47"/>
    </row>
    <row r="210" spans="1:7" ht="15.75" hidden="1" x14ac:dyDescent="0.25">
      <c r="A210" s="102"/>
      <c r="B210" s="64"/>
      <c r="C210" s="19"/>
      <c r="D210" s="19"/>
      <c r="E210" s="52"/>
      <c r="F210" s="19"/>
      <c r="G210" s="47"/>
    </row>
    <row r="211" spans="1:7" ht="15.75" hidden="1" x14ac:dyDescent="0.25">
      <c r="A211" s="102"/>
      <c r="B211" s="64"/>
      <c r="C211" s="19"/>
      <c r="D211" s="19"/>
      <c r="E211" s="19"/>
      <c r="F211" s="19"/>
      <c r="G211" s="47"/>
    </row>
    <row r="212" spans="1:7" ht="105" hidden="1" customHeight="1" x14ac:dyDescent="0.25">
      <c r="A212" s="10" t="s">
        <v>185</v>
      </c>
      <c r="B212" s="104" t="s">
        <v>186</v>
      </c>
      <c r="C212" s="12">
        <f>C213</f>
        <v>0</v>
      </c>
      <c r="D212" s="12">
        <f>D213</f>
        <v>0</v>
      </c>
      <c r="E212" s="12">
        <f t="shared" ref="E212:F212" si="71">E213</f>
        <v>0</v>
      </c>
      <c r="F212" s="12">
        <f t="shared" si="71"/>
        <v>0</v>
      </c>
      <c r="G212" s="105"/>
    </row>
    <row r="213" spans="1:7" ht="45" hidden="1" x14ac:dyDescent="0.25">
      <c r="A213" s="102"/>
      <c r="B213" s="106" t="s">
        <v>15</v>
      </c>
      <c r="C213" s="17">
        <f>C214+C215</f>
        <v>0</v>
      </c>
      <c r="D213" s="17">
        <f>D214+D215</f>
        <v>0</v>
      </c>
      <c r="E213" s="17">
        <f t="shared" ref="E213:F213" si="72">E214+E215</f>
        <v>0</v>
      </c>
      <c r="F213" s="17">
        <f t="shared" si="72"/>
        <v>0</v>
      </c>
      <c r="G213" s="105"/>
    </row>
    <row r="214" spans="1:7" ht="15.75" hidden="1" x14ac:dyDescent="0.25">
      <c r="A214" s="10"/>
      <c r="B214" s="64"/>
      <c r="C214" s="19"/>
      <c r="D214" s="19"/>
      <c r="E214" s="19"/>
      <c r="F214" s="19"/>
      <c r="G214" s="39"/>
    </row>
    <row r="215" spans="1:7" ht="15.75" hidden="1" x14ac:dyDescent="0.25">
      <c r="A215" s="10"/>
      <c r="B215" s="64"/>
      <c r="C215" s="19"/>
      <c r="D215" s="19"/>
      <c r="E215" s="19"/>
      <c r="F215" s="19"/>
      <c r="G215" s="47"/>
    </row>
    <row r="216" spans="1:7" ht="72" hidden="1" customHeight="1" x14ac:dyDescent="0.25">
      <c r="A216" s="10" t="s">
        <v>110</v>
      </c>
      <c r="B216" s="62" t="s">
        <v>16</v>
      </c>
      <c r="C216" s="12">
        <f>C220+C227+C217</f>
        <v>0</v>
      </c>
      <c r="D216" s="12">
        <f>D220+D227+D217</f>
        <v>0</v>
      </c>
      <c r="E216" s="12">
        <f t="shared" ref="E216:F216" si="73">E220+E227+E217</f>
        <v>0</v>
      </c>
      <c r="F216" s="12">
        <f t="shared" si="73"/>
        <v>0</v>
      </c>
      <c r="G216" s="54"/>
    </row>
    <row r="217" spans="1:7" ht="71.25" hidden="1" x14ac:dyDescent="0.25">
      <c r="A217" s="10" t="s">
        <v>159</v>
      </c>
      <c r="B217" s="62" t="s">
        <v>210</v>
      </c>
      <c r="C217" s="12">
        <f t="shared" ref="C217:D218" si="74">C218</f>
        <v>0</v>
      </c>
      <c r="D217" s="12">
        <f t="shared" si="74"/>
        <v>0</v>
      </c>
      <c r="E217" s="12">
        <f t="shared" ref="E217:F217" si="75">E218</f>
        <v>0</v>
      </c>
      <c r="F217" s="12">
        <f t="shared" si="75"/>
        <v>0</v>
      </c>
      <c r="G217" s="54"/>
    </row>
    <row r="218" spans="1:7" ht="45" hidden="1" x14ac:dyDescent="0.25">
      <c r="A218" s="10"/>
      <c r="B218" s="107" t="s">
        <v>17</v>
      </c>
      <c r="C218" s="17">
        <f t="shared" si="74"/>
        <v>0</v>
      </c>
      <c r="D218" s="17">
        <f t="shared" si="74"/>
        <v>0</v>
      </c>
      <c r="E218" s="17">
        <f t="shared" ref="E218:F218" si="76">E219</f>
        <v>0</v>
      </c>
      <c r="F218" s="17">
        <f t="shared" si="76"/>
        <v>0</v>
      </c>
      <c r="G218" s="54"/>
    </row>
    <row r="219" spans="1:7" ht="15.75" hidden="1" x14ac:dyDescent="0.25">
      <c r="A219" s="10"/>
      <c r="B219" s="59"/>
      <c r="C219" s="19"/>
      <c r="D219" s="19"/>
      <c r="E219" s="19"/>
      <c r="F219" s="19"/>
      <c r="G219" s="29"/>
    </row>
    <row r="220" spans="1:7" ht="56.25" hidden="1" customHeight="1" x14ac:dyDescent="0.25">
      <c r="A220" s="10" t="s">
        <v>197</v>
      </c>
      <c r="B220" s="108" t="s">
        <v>211</v>
      </c>
      <c r="C220" s="12">
        <f>C221+C223+C225</f>
        <v>0</v>
      </c>
      <c r="D220" s="12">
        <f>D221+D223+D225</f>
        <v>0</v>
      </c>
      <c r="E220" s="12">
        <f>E221+E223+E225</f>
        <v>0</v>
      </c>
      <c r="F220" s="12">
        <f t="shared" ref="F220" si="77">F221+F223+F225</f>
        <v>0</v>
      </c>
      <c r="G220" s="35"/>
    </row>
    <row r="221" spans="1:7" ht="45" hidden="1" x14ac:dyDescent="0.25">
      <c r="A221" s="10"/>
      <c r="B221" s="16" t="s">
        <v>25</v>
      </c>
      <c r="C221" s="17">
        <f>C222</f>
        <v>0</v>
      </c>
      <c r="D221" s="17">
        <f>D222</f>
        <v>0</v>
      </c>
      <c r="E221" s="17">
        <f t="shared" ref="E221:F221" si="78">E222</f>
        <v>0</v>
      </c>
      <c r="F221" s="17">
        <f t="shared" si="78"/>
        <v>0</v>
      </c>
      <c r="G221" s="35"/>
    </row>
    <row r="222" spans="1:7" ht="15.75" hidden="1" x14ac:dyDescent="0.25">
      <c r="A222" s="10"/>
      <c r="B222" s="16"/>
      <c r="C222" s="17"/>
      <c r="D222" s="17"/>
      <c r="E222" s="17"/>
      <c r="F222" s="17"/>
      <c r="G222" s="39"/>
    </row>
    <row r="223" spans="1:7" ht="30" hidden="1" x14ac:dyDescent="0.25">
      <c r="A223" s="55"/>
      <c r="B223" s="16" t="s">
        <v>38</v>
      </c>
      <c r="C223" s="17">
        <f>C224</f>
        <v>0</v>
      </c>
      <c r="D223" s="17">
        <f>D224</f>
        <v>0</v>
      </c>
      <c r="E223" s="17">
        <f>E224</f>
        <v>0</v>
      </c>
      <c r="F223" s="17">
        <f t="shared" ref="F223" si="79">F224</f>
        <v>0</v>
      </c>
      <c r="G223" s="39"/>
    </row>
    <row r="224" spans="1:7" ht="59.25" hidden="1" customHeight="1" x14ac:dyDescent="0.25">
      <c r="A224" s="10"/>
      <c r="B224" s="18"/>
      <c r="C224" s="19"/>
      <c r="D224" s="19"/>
      <c r="E224" s="19">
        <v>0</v>
      </c>
      <c r="F224" s="19"/>
      <c r="G224" s="109"/>
    </row>
    <row r="225" spans="1:7" ht="45" hidden="1" x14ac:dyDescent="0.25">
      <c r="A225" s="10"/>
      <c r="B225" s="107" t="s">
        <v>17</v>
      </c>
      <c r="C225" s="17">
        <f>C226</f>
        <v>0</v>
      </c>
      <c r="D225" s="17">
        <f>D226</f>
        <v>0</v>
      </c>
      <c r="E225" s="17">
        <f>E226</f>
        <v>0</v>
      </c>
      <c r="F225" s="17">
        <f t="shared" ref="F225" si="80">F226</f>
        <v>0</v>
      </c>
      <c r="G225" s="29"/>
    </row>
    <row r="226" spans="1:7" ht="15.75" hidden="1" x14ac:dyDescent="0.25">
      <c r="A226" s="10"/>
      <c r="B226" s="110"/>
      <c r="C226" s="19"/>
      <c r="D226" s="19"/>
      <c r="E226" s="19"/>
      <c r="F226" s="19"/>
      <c r="G226" s="109"/>
    </row>
    <row r="227" spans="1:7" ht="57" hidden="1" x14ac:dyDescent="0.25">
      <c r="A227" s="10" t="s">
        <v>126</v>
      </c>
      <c r="B227" s="108" t="s">
        <v>212</v>
      </c>
      <c r="C227" s="12">
        <f>C235</f>
        <v>0</v>
      </c>
      <c r="D227" s="12">
        <f>D235</f>
        <v>0</v>
      </c>
      <c r="E227" s="12">
        <f t="shared" ref="E227:F227" si="81">E235</f>
        <v>0</v>
      </c>
      <c r="F227" s="12">
        <f t="shared" si="81"/>
        <v>0</v>
      </c>
      <c r="G227" s="29"/>
    </row>
    <row r="228" spans="1:7" ht="15.75" hidden="1" x14ac:dyDescent="0.25">
      <c r="A228" s="10"/>
      <c r="B228" s="107" t="s">
        <v>20</v>
      </c>
      <c r="C228" s="17">
        <f>C229</f>
        <v>0</v>
      </c>
      <c r="D228" s="17">
        <f>D229</f>
        <v>0</v>
      </c>
      <c r="E228" s="17">
        <f t="shared" ref="E228:F228" si="82">E229</f>
        <v>0</v>
      </c>
      <c r="F228" s="17">
        <f t="shared" si="82"/>
        <v>0</v>
      </c>
      <c r="G228" s="29"/>
    </row>
    <row r="229" spans="1:7" ht="15.75" hidden="1" x14ac:dyDescent="0.25">
      <c r="A229" s="10"/>
      <c r="B229" s="18"/>
      <c r="C229" s="19"/>
      <c r="D229" s="19"/>
      <c r="E229" s="19"/>
      <c r="F229" s="19"/>
      <c r="G229" s="29"/>
    </row>
    <row r="230" spans="1:7" ht="45" hidden="1" x14ac:dyDescent="0.25">
      <c r="A230" s="10"/>
      <c r="B230" s="58" t="s">
        <v>73</v>
      </c>
      <c r="C230" s="19">
        <f>C231</f>
        <v>0</v>
      </c>
      <c r="D230" s="19">
        <f>D231</f>
        <v>0</v>
      </c>
      <c r="E230" s="19">
        <f t="shared" ref="E230:F230" si="83">E231</f>
        <v>0</v>
      </c>
      <c r="F230" s="19">
        <f t="shared" si="83"/>
        <v>0</v>
      </c>
      <c r="G230" s="29"/>
    </row>
    <row r="231" spans="1:7" ht="15.75" hidden="1" x14ac:dyDescent="0.25">
      <c r="A231" s="10"/>
      <c r="B231" s="18"/>
      <c r="C231" s="19"/>
      <c r="D231" s="19"/>
      <c r="E231" s="19"/>
      <c r="F231" s="19"/>
      <c r="G231" s="29"/>
    </row>
    <row r="232" spans="1:7" ht="30" hidden="1" x14ac:dyDescent="0.25">
      <c r="A232" s="10"/>
      <c r="B232" s="58" t="s">
        <v>38</v>
      </c>
      <c r="C232" s="17">
        <f>C233</f>
        <v>0</v>
      </c>
      <c r="D232" s="17">
        <f>D233</f>
        <v>0</v>
      </c>
      <c r="E232" s="17">
        <f t="shared" ref="E232:F232" si="84">E233</f>
        <v>0</v>
      </c>
      <c r="F232" s="17">
        <f t="shared" si="84"/>
        <v>0</v>
      </c>
      <c r="G232" s="29"/>
    </row>
    <row r="233" spans="1:7" ht="15.75" hidden="1" x14ac:dyDescent="0.25">
      <c r="A233" s="10"/>
      <c r="B233" s="18"/>
      <c r="C233" s="19"/>
      <c r="D233" s="19"/>
      <c r="E233" s="19"/>
      <c r="F233" s="19"/>
      <c r="G233" s="29"/>
    </row>
    <row r="234" spans="1:7" ht="15.75" hidden="1" x14ac:dyDescent="0.25">
      <c r="A234" s="10"/>
      <c r="B234" s="18"/>
      <c r="C234" s="19"/>
      <c r="D234" s="19"/>
      <c r="E234" s="19"/>
      <c r="F234" s="19"/>
      <c r="G234" s="29"/>
    </row>
    <row r="235" spans="1:7" ht="45" hidden="1" x14ac:dyDescent="0.25">
      <c r="A235" s="10"/>
      <c r="B235" s="107" t="s">
        <v>17</v>
      </c>
      <c r="C235" s="17">
        <f>C236+C237+C238+C239</f>
        <v>0</v>
      </c>
      <c r="D235" s="17">
        <f>D236+D237+D238+D239</f>
        <v>0</v>
      </c>
      <c r="E235" s="17">
        <f t="shared" ref="E235:F235" si="85">E236+E237+E238+E239</f>
        <v>0</v>
      </c>
      <c r="F235" s="17">
        <f t="shared" si="85"/>
        <v>0</v>
      </c>
      <c r="G235" s="29"/>
    </row>
    <row r="236" spans="1:7" ht="15.75" hidden="1" x14ac:dyDescent="0.25">
      <c r="A236" s="10"/>
      <c r="B236" s="18"/>
      <c r="C236" s="17"/>
      <c r="D236" s="17"/>
      <c r="E236" s="19"/>
      <c r="F236" s="19"/>
      <c r="G236" s="29"/>
    </row>
    <row r="237" spans="1:7" ht="15.75" hidden="1" x14ac:dyDescent="0.25">
      <c r="A237" s="10"/>
      <c r="B237" s="18"/>
      <c r="C237" s="17"/>
      <c r="D237" s="17"/>
      <c r="E237" s="17"/>
      <c r="F237" s="17"/>
      <c r="G237" s="29"/>
    </row>
    <row r="238" spans="1:7" ht="15.75" hidden="1" x14ac:dyDescent="0.25">
      <c r="A238" s="10"/>
      <c r="B238" s="18"/>
      <c r="C238" s="50"/>
      <c r="D238" s="50"/>
      <c r="E238" s="19"/>
      <c r="F238" s="19"/>
      <c r="G238" s="29"/>
    </row>
    <row r="239" spans="1:7" ht="15.75" hidden="1" x14ac:dyDescent="0.25">
      <c r="A239" s="10"/>
      <c r="B239" s="73"/>
      <c r="C239" s="50"/>
      <c r="D239" s="50"/>
      <c r="E239" s="17"/>
      <c r="F239" s="17"/>
      <c r="G239" s="111"/>
    </row>
    <row r="240" spans="1:7" ht="15.75" hidden="1" x14ac:dyDescent="0.25">
      <c r="A240" s="10"/>
      <c r="B240" s="18"/>
      <c r="C240" s="50"/>
      <c r="D240" s="50"/>
      <c r="E240" s="19"/>
      <c r="F240" s="19"/>
      <c r="G240" s="54"/>
    </row>
    <row r="241" spans="1:7" ht="15.75" hidden="1" x14ac:dyDescent="0.25">
      <c r="A241" s="10"/>
      <c r="B241" s="18"/>
      <c r="C241" s="50"/>
      <c r="D241" s="50"/>
      <c r="E241" s="19"/>
      <c r="F241" s="19"/>
      <c r="G241" s="54"/>
    </row>
    <row r="242" spans="1:7" ht="103.5" customHeight="1" x14ac:dyDescent="0.25">
      <c r="A242" s="10" t="s">
        <v>88</v>
      </c>
      <c r="B242" s="62" t="s">
        <v>213</v>
      </c>
      <c r="C242" s="12">
        <f t="shared" ref="C242:F242" si="86">C249+C252+C243+C246</f>
        <v>0</v>
      </c>
      <c r="D242" s="12">
        <f t="shared" si="86"/>
        <v>0</v>
      </c>
      <c r="E242" s="12">
        <f t="shared" si="86"/>
        <v>926825</v>
      </c>
      <c r="F242" s="12">
        <f t="shared" si="86"/>
        <v>0</v>
      </c>
      <c r="G242" s="29"/>
    </row>
    <row r="243" spans="1:7" ht="45" customHeight="1" x14ac:dyDescent="0.25">
      <c r="A243" s="10" t="s">
        <v>145</v>
      </c>
      <c r="B243" s="62" t="s">
        <v>214</v>
      </c>
      <c r="C243" s="12">
        <f>C244</f>
        <v>0</v>
      </c>
      <c r="D243" s="12">
        <f>D244</f>
        <v>0</v>
      </c>
      <c r="E243" s="12">
        <f t="shared" ref="E243:F243" si="87">E244</f>
        <v>57829</v>
      </c>
      <c r="F243" s="12">
        <f t="shared" si="87"/>
        <v>0</v>
      </c>
      <c r="G243" s="29"/>
    </row>
    <row r="244" spans="1:7" ht="34.5" customHeight="1" x14ac:dyDescent="0.25">
      <c r="A244" s="10"/>
      <c r="B244" s="107" t="s">
        <v>17</v>
      </c>
      <c r="C244" s="17">
        <f t="shared" ref="C244:F244" si="88">SUM(C245:C245)</f>
        <v>0</v>
      </c>
      <c r="D244" s="17">
        <f t="shared" si="88"/>
        <v>0</v>
      </c>
      <c r="E244" s="17">
        <f t="shared" si="88"/>
        <v>57829</v>
      </c>
      <c r="F244" s="17">
        <f t="shared" si="88"/>
        <v>0</v>
      </c>
      <c r="G244" s="29"/>
    </row>
    <row r="245" spans="1:7" ht="30" x14ac:dyDescent="0.25">
      <c r="A245" s="10"/>
      <c r="B245" s="59"/>
      <c r="C245" s="12"/>
      <c r="D245" s="12"/>
      <c r="E245" s="19">
        <v>57829</v>
      </c>
      <c r="F245" s="19"/>
      <c r="G245" s="39" t="s">
        <v>333</v>
      </c>
    </row>
    <row r="246" spans="1:7" ht="57" hidden="1" x14ac:dyDescent="0.25">
      <c r="A246" s="10" t="s">
        <v>188</v>
      </c>
      <c r="B246" s="62" t="s">
        <v>215</v>
      </c>
      <c r="C246" s="12">
        <f t="shared" ref="C246:D247" si="89">C247</f>
        <v>0</v>
      </c>
      <c r="D246" s="12">
        <f t="shared" si="89"/>
        <v>0</v>
      </c>
      <c r="E246" s="12">
        <f t="shared" ref="E246:F247" si="90">E247</f>
        <v>0</v>
      </c>
      <c r="F246" s="12">
        <f t="shared" si="90"/>
        <v>0</v>
      </c>
      <c r="G246" s="54"/>
    </row>
    <row r="247" spans="1:7" ht="45" hidden="1" x14ac:dyDescent="0.25">
      <c r="A247" s="55"/>
      <c r="B247" s="107" t="s">
        <v>17</v>
      </c>
      <c r="C247" s="17">
        <f t="shared" si="89"/>
        <v>0</v>
      </c>
      <c r="D247" s="17">
        <f t="shared" si="89"/>
        <v>0</v>
      </c>
      <c r="E247" s="17">
        <f t="shared" si="90"/>
        <v>0</v>
      </c>
      <c r="F247" s="17">
        <f t="shared" si="90"/>
        <v>0</v>
      </c>
      <c r="G247" s="54"/>
    </row>
    <row r="248" spans="1:7" ht="15.75" hidden="1" x14ac:dyDescent="0.25">
      <c r="A248" s="10"/>
      <c r="B248" s="59"/>
      <c r="C248" s="12"/>
      <c r="D248" s="12"/>
      <c r="E248" s="19"/>
      <c r="F248" s="19"/>
      <c r="G248" s="112"/>
    </row>
    <row r="249" spans="1:7" ht="73.5" customHeight="1" x14ac:dyDescent="0.25">
      <c r="A249" s="10" t="s">
        <v>18</v>
      </c>
      <c r="B249" s="62" t="s">
        <v>61</v>
      </c>
      <c r="C249" s="12">
        <f>C250</f>
        <v>0</v>
      </c>
      <c r="D249" s="12">
        <f>D250</f>
        <v>0</v>
      </c>
      <c r="E249" s="12">
        <f t="shared" ref="E249:F249" si="91">E250</f>
        <v>868996</v>
      </c>
      <c r="F249" s="12">
        <f t="shared" si="91"/>
        <v>0</v>
      </c>
      <c r="G249" s="29"/>
    </row>
    <row r="250" spans="1:7" ht="33" customHeight="1" x14ac:dyDescent="0.25">
      <c r="A250" s="10"/>
      <c r="B250" s="107" t="s">
        <v>17</v>
      </c>
      <c r="C250" s="17">
        <f t="shared" ref="C250:F250" si="92">SUM(C251:C251)</f>
        <v>0</v>
      </c>
      <c r="D250" s="17">
        <f t="shared" si="92"/>
        <v>0</v>
      </c>
      <c r="E250" s="17">
        <f t="shared" si="92"/>
        <v>868996</v>
      </c>
      <c r="F250" s="17">
        <f t="shared" si="92"/>
        <v>0</v>
      </c>
      <c r="G250" s="29"/>
    </row>
    <row r="251" spans="1:7" ht="30.75" customHeight="1" x14ac:dyDescent="0.25">
      <c r="A251" s="10"/>
      <c r="B251" s="110" t="s">
        <v>316</v>
      </c>
      <c r="C251" s="50"/>
      <c r="D251" s="50"/>
      <c r="E251" s="19">
        <v>868996</v>
      </c>
      <c r="F251" s="19"/>
      <c r="G251" s="39" t="s">
        <v>312</v>
      </c>
    </row>
    <row r="252" spans="1:7" ht="57" hidden="1" x14ac:dyDescent="0.25">
      <c r="A252" s="10" t="s">
        <v>75</v>
      </c>
      <c r="B252" s="62" t="s">
        <v>216</v>
      </c>
      <c r="C252" s="12">
        <f>C253</f>
        <v>0</v>
      </c>
      <c r="D252" s="12">
        <f>D253</f>
        <v>0</v>
      </c>
      <c r="E252" s="12">
        <f t="shared" ref="E252:F253" si="93">E253</f>
        <v>0</v>
      </c>
      <c r="F252" s="12">
        <f t="shared" si="93"/>
        <v>0</v>
      </c>
      <c r="G252" s="35"/>
    </row>
    <row r="253" spans="1:7" ht="32.25" hidden="1" customHeight="1" x14ac:dyDescent="0.25">
      <c r="A253" s="10"/>
      <c r="B253" s="58" t="s">
        <v>17</v>
      </c>
      <c r="C253" s="17">
        <f>C254</f>
        <v>0</v>
      </c>
      <c r="D253" s="17">
        <f>D254</f>
        <v>0</v>
      </c>
      <c r="E253" s="17">
        <f t="shared" si="93"/>
        <v>0</v>
      </c>
      <c r="F253" s="17">
        <f t="shared" si="93"/>
        <v>0</v>
      </c>
      <c r="G253" s="35"/>
    </row>
    <row r="254" spans="1:7" ht="15.75" hidden="1" x14ac:dyDescent="0.25">
      <c r="A254" s="10"/>
      <c r="B254" s="59"/>
      <c r="C254" s="19"/>
      <c r="D254" s="19"/>
      <c r="E254" s="19"/>
      <c r="F254" s="19"/>
      <c r="G254" s="109"/>
    </row>
    <row r="255" spans="1:7" ht="45" customHeight="1" x14ac:dyDescent="0.25">
      <c r="A255" s="10" t="s">
        <v>89</v>
      </c>
      <c r="B255" s="113" t="s">
        <v>217</v>
      </c>
      <c r="C255" s="114">
        <f t="shared" ref="C255:F255" si="94">C256+C259+C267</f>
        <v>0</v>
      </c>
      <c r="D255" s="114">
        <f t="shared" si="94"/>
        <v>0</v>
      </c>
      <c r="E255" s="114">
        <f t="shared" si="94"/>
        <v>176190</v>
      </c>
      <c r="F255" s="114">
        <f t="shared" si="94"/>
        <v>0</v>
      </c>
      <c r="G255" s="115"/>
    </row>
    <row r="256" spans="1:7" ht="45" hidden="1" customHeight="1" x14ac:dyDescent="0.25">
      <c r="A256" s="10" t="s">
        <v>90</v>
      </c>
      <c r="B256" s="62" t="s">
        <v>32</v>
      </c>
      <c r="C256" s="12">
        <f>C257</f>
        <v>0</v>
      </c>
      <c r="D256" s="12">
        <f>D257</f>
        <v>0</v>
      </c>
      <c r="E256" s="12">
        <f t="shared" ref="E256:F256" si="95">E257</f>
        <v>0</v>
      </c>
      <c r="F256" s="12">
        <f t="shared" si="95"/>
        <v>0</v>
      </c>
      <c r="G256" s="39"/>
    </row>
    <row r="257" spans="1:7" ht="15.75" hidden="1" customHeight="1" x14ac:dyDescent="0.25">
      <c r="A257" s="10"/>
      <c r="B257" s="16" t="s">
        <v>2</v>
      </c>
      <c r="C257" s="17">
        <f t="shared" ref="C257:F257" si="96">SUM(C258:C258)</f>
        <v>0</v>
      </c>
      <c r="D257" s="17">
        <f t="shared" si="96"/>
        <v>0</v>
      </c>
      <c r="E257" s="17">
        <f t="shared" si="96"/>
        <v>0</v>
      </c>
      <c r="F257" s="17">
        <f t="shared" si="96"/>
        <v>0</v>
      </c>
      <c r="G257" s="39"/>
    </row>
    <row r="258" spans="1:7" ht="15.75" hidden="1" x14ac:dyDescent="0.25">
      <c r="A258" s="10"/>
      <c r="B258" s="18"/>
      <c r="C258" s="19"/>
      <c r="D258" s="17"/>
      <c r="E258" s="17"/>
      <c r="F258" s="17"/>
      <c r="G258" s="74"/>
    </row>
    <row r="259" spans="1:7" ht="57" hidden="1" x14ac:dyDescent="0.25">
      <c r="A259" s="10" t="s">
        <v>91</v>
      </c>
      <c r="B259" s="113" t="s">
        <v>218</v>
      </c>
      <c r="C259" s="114">
        <f t="shared" ref="C259:F259" si="97">C265+C260</f>
        <v>0</v>
      </c>
      <c r="D259" s="114">
        <f t="shared" si="97"/>
        <v>0</v>
      </c>
      <c r="E259" s="114">
        <f t="shared" si="97"/>
        <v>0</v>
      </c>
      <c r="F259" s="114">
        <f t="shared" si="97"/>
        <v>0</v>
      </c>
      <c r="G259" s="15"/>
    </row>
    <row r="260" spans="1:7" ht="30" hidden="1" x14ac:dyDescent="0.25">
      <c r="A260" s="10"/>
      <c r="B260" s="81" t="s">
        <v>2</v>
      </c>
      <c r="C260" s="116">
        <f t="shared" ref="C260:F260" si="98">C261+C262+C263+C264</f>
        <v>0</v>
      </c>
      <c r="D260" s="116">
        <f t="shared" si="98"/>
        <v>0</v>
      </c>
      <c r="E260" s="116">
        <f t="shared" si="98"/>
        <v>0</v>
      </c>
      <c r="F260" s="116">
        <f t="shared" si="98"/>
        <v>0</v>
      </c>
      <c r="G260" s="15"/>
    </row>
    <row r="261" spans="1:7" ht="15.75" hidden="1" x14ac:dyDescent="0.25">
      <c r="A261" s="10"/>
      <c r="B261" s="18"/>
      <c r="C261" s="19"/>
      <c r="D261" s="17"/>
      <c r="E261" s="17"/>
      <c r="F261" s="17"/>
      <c r="G261" s="74"/>
    </row>
    <row r="262" spans="1:7" ht="15.75" hidden="1" x14ac:dyDescent="0.25">
      <c r="A262" s="10"/>
      <c r="B262" s="18"/>
      <c r="C262" s="19"/>
      <c r="D262" s="19"/>
      <c r="E262" s="19"/>
      <c r="F262" s="19"/>
      <c r="G262" s="29"/>
    </row>
    <row r="263" spans="1:7" ht="15.75" hidden="1" x14ac:dyDescent="0.25">
      <c r="A263" s="10"/>
      <c r="B263" s="85"/>
      <c r="C263" s="114"/>
      <c r="D263" s="114"/>
      <c r="E263" s="114"/>
      <c r="F263" s="114"/>
      <c r="G263" s="21"/>
    </row>
    <row r="264" spans="1:7" ht="15.75" hidden="1" x14ac:dyDescent="0.25">
      <c r="A264" s="10"/>
      <c r="B264" s="113"/>
      <c r="C264" s="114"/>
      <c r="D264" s="114"/>
      <c r="E264" s="114"/>
      <c r="F264" s="114"/>
      <c r="G264" s="21"/>
    </row>
    <row r="265" spans="1:7" ht="30" hidden="1" x14ac:dyDescent="0.25">
      <c r="A265" s="117"/>
      <c r="B265" s="106" t="s">
        <v>295</v>
      </c>
      <c r="C265" s="118">
        <f>C266</f>
        <v>0</v>
      </c>
      <c r="D265" s="118">
        <f>D266</f>
        <v>0</v>
      </c>
      <c r="E265" s="118">
        <f t="shared" ref="E265:F265" si="99">E266</f>
        <v>0</v>
      </c>
      <c r="F265" s="118">
        <f t="shared" si="99"/>
        <v>0</v>
      </c>
      <c r="G265" s="35"/>
    </row>
    <row r="266" spans="1:7" ht="103.5" hidden="1" customHeight="1" x14ac:dyDescent="0.25">
      <c r="A266" s="119"/>
      <c r="B266" s="85"/>
      <c r="C266" s="114"/>
      <c r="D266" s="114"/>
      <c r="E266" s="114"/>
      <c r="F266" s="114"/>
      <c r="G266" s="21"/>
    </row>
    <row r="267" spans="1:7" ht="60" customHeight="1" x14ac:dyDescent="0.25">
      <c r="A267" s="10" t="s">
        <v>160</v>
      </c>
      <c r="B267" s="62" t="s">
        <v>161</v>
      </c>
      <c r="C267" s="120">
        <f t="shared" ref="C267:D268" si="100">C268</f>
        <v>0</v>
      </c>
      <c r="D267" s="120">
        <f t="shared" si="100"/>
        <v>0</v>
      </c>
      <c r="E267" s="120">
        <f t="shared" ref="E267:F268" si="101">E268</f>
        <v>176190</v>
      </c>
      <c r="F267" s="120">
        <f t="shared" si="101"/>
        <v>0</v>
      </c>
      <c r="G267" s="35"/>
    </row>
    <row r="268" spans="1:7" ht="47.25" customHeight="1" x14ac:dyDescent="0.25">
      <c r="A268" s="117"/>
      <c r="B268" s="16" t="s">
        <v>60</v>
      </c>
      <c r="C268" s="118">
        <f t="shared" si="100"/>
        <v>0</v>
      </c>
      <c r="D268" s="118">
        <f t="shared" si="100"/>
        <v>0</v>
      </c>
      <c r="E268" s="118">
        <f t="shared" si="101"/>
        <v>176190</v>
      </c>
      <c r="F268" s="118">
        <f t="shared" si="101"/>
        <v>0</v>
      </c>
      <c r="G268" s="35"/>
    </row>
    <row r="269" spans="1:7" ht="30" x14ac:dyDescent="0.25">
      <c r="A269" s="117"/>
      <c r="B269" s="106"/>
      <c r="C269" s="118"/>
      <c r="D269" s="118"/>
      <c r="E269" s="118">
        <v>176190</v>
      </c>
      <c r="F269" s="118"/>
      <c r="G269" s="39" t="s">
        <v>312</v>
      </c>
    </row>
    <row r="270" spans="1:7" ht="42.75" x14ac:dyDescent="0.25">
      <c r="A270" s="10" t="s">
        <v>92</v>
      </c>
      <c r="B270" s="62" t="s">
        <v>37</v>
      </c>
      <c r="C270" s="12">
        <f t="shared" ref="C270:F270" si="102">C271+C278+C281</f>
        <v>0</v>
      </c>
      <c r="D270" s="12">
        <f t="shared" si="102"/>
        <v>0</v>
      </c>
      <c r="E270" s="12">
        <f t="shared" si="102"/>
        <v>4633003</v>
      </c>
      <c r="F270" s="12">
        <f t="shared" si="102"/>
        <v>0</v>
      </c>
      <c r="G270" s="35"/>
    </row>
    <row r="271" spans="1:7" ht="90" customHeight="1" x14ac:dyDescent="0.25">
      <c r="A271" s="10" t="s">
        <v>62</v>
      </c>
      <c r="B271" s="62" t="s">
        <v>47</v>
      </c>
      <c r="C271" s="12">
        <f>C272</f>
        <v>0</v>
      </c>
      <c r="D271" s="12">
        <f>D272</f>
        <v>0</v>
      </c>
      <c r="E271" s="12">
        <f>E272</f>
        <v>633003</v>
      </c>
      <c r="F271" s="12">
        <f t="shared" ref="F271" si="103">F272</f>
        <v>0</v>
      </c>
      <c r="G271" s="35"/>
    </row>
    <row r="272" spans="1:7" ht="45" x14ac:dyDescent="0.25">
      <c r="A272" s="10"/>
      <c r="B272" s="16" t="s">
        <v>58</v>
      </c>
      <c r="C272" s="17">
        <f t="shared" ref="C272:F272" si="104">C273+C274+C275+C276+C277</f>
        <v>0</v>
      </c>
      <c r="D272" s="17">
        <f t="shared" si="104"/>
        <v>0</v>
      </c>
      <c r="E272" s="17">
        <f t="shared" si="104"/>
        <v>633003</v>
      </c>
      <c r="F272" s="17">
        <f t="shared" si="104"/>
        <v>0</v>
      </c>
      <c r="G272" s="35"/>
    </row>
    <row r="273" spans="1:7" ht="30" x14ac:dyDescent="0.25">
      <c r="A273" s="10"/>
      <c r="B273" s="121" t="s">
        <v>279</v>
      </c>
      <c r="C273" s="19"/>
      <c r="D273" s="19"/>
      <c r="E273" s="19">
        <v>633003</v>
      </c>
      <c r="F273" s="19"/>
      <c r="G273" s="39" t="s">
        <v>312</v>
      </c>
    </row>
    <row r="274" spans="1:7" ht="30" hidden="1" customHeight="1" x14ac:dyDescent="0.25">
      <c r="A274" s="10"/>
      <c r="B274" s="122"/>
      <c r="C274" s="19"/>
      <c r="D274" s="19"/>
      <c r="E274" s="19"/>
      <c r="F274" s="19"/>
      <c r="G274" s="123"/>
    </row>
    <row r="275" spans="1:7" ht="15.75" hidden="1" x14ac:dyDescent="0.25">
      <c r="A275" s="10"/>
      <c r="B275" s="85"/>
      <c r="C275" s="19"/>
      <c r="D275" s="19"/>
      <c r="E275" s="19"/>
      <c r="F275" s="19"/>
      <c r="G275" s="124"/>
    </row>
    <row r="276" spans="1:7" ht="15.75" hidden="1" x14ac:dyDescent="0.25">
      <c r="A276" s="10"/>
      <c r="B276" s="122"/>
      <c r="C276" s="19"/>
      <c r="D276" s="19"/>
      <c r="E276" s="19"/>
      <c r="F276" s="19"/>
      <c r="G276" s="42"/>
    </row>
    <row r="277" spans="1:7" ht="15.75" hidden="1" x14ac:dyDescent="0.25">
      <c r="A277" s="10"/>
      <c r="B277" s="18"/>
      <c r="C277" s="19"/>
      <c r="D277" s="19"/>
      <c r="E277" s="19"/>
      <c r="F277" s="19"/>
      <c r="G277" s="42"/>
    </row>
    <row r="278" spans="1:7" ht="46.5" customHeight="1" x14ac:dyDescent="0.25">
      <c r="A278" s="10" t="s">
        <v>93</v>
      </c>
      <c r="B278" s="62" t="s">
        <v>219</v>
      </c>
      <c r="C278" s="12">
        <f>C279</f>
        <v>0</v>
      </c>
      <c r="D278" s="12">
        <f>D279</f>
        <v>0</v>
      </c>
      <c r="E278" s="12">
        <f t="shared" ref="E278:F278" si="105">E279</f>
        <v>4000000</v>
      </c>
      <c r="F278" s="12">
        <f t="shared" si="105"/>
        <v>0</v>
      </c>
      <c r="G278" s="35"/>
    </row>
    <row r="279" spans="1:7" ht="45" x14ac:dyDescent="0.25">
      <c r="A279" s="10"/>
      <c r="B279" s="16" t="s">
        <v>58</v>
      </c>
      <c r="C279" s="17">
        <f>C280+C281</f>
        <v>0</v>
      </c>
      <c r="D279" s="17">
        <f>D280+D281</f>
        <v>0</v>
      </c>
      <c r="E279" s="17">
        <f t="shared" ref="E279:F279" si="106">E280+E281</f>
        <v>4000000</v>
      </c>
      <c r="F279" s="17">
        <f t="shared" si="106"/>
        <v>0</v>
      </c>
      <c r="G279" s="39"/>
    </row>
    <row r="280" spans="1:7" ht="45" x14ac:dyDescent="0.25">
      <c r="A280" s="10"/>
      <c r="B280" s="18" t="s">
        <v>200</v>
      </c>
      <c r="C280" s="19"/>
      <c r="D280" s="19"/>
      <c r="E280" s="19">
        <v>4000000</v>
      </c>
      <c r="F280" s="19"/>
      <c r="G280" s="39" t="s">
        <v>312</v>
      </c>
    </row>
    <row r="281" spans="1:7" ht="71.25" hidden="1" x14ac:dyDescent="0.25">
      <c r="A281" s="10" t="s">
        <v>309</v>
      </c>
      <c r="B281" s="14" t="s">
        <v>310</v>
      </c>
      <c r="C281" s="12">
        <f>C282</f>
        <v>0</v>
      </c>
      <c r="D281" s="12">
        <f t="shared" ref="D281:F282" si="107">D282</f>
        <v>0</v>
      </c>
      <c r="E281" s="12">
        <f t="shared" si="107"/>
        <v>0</v>
      </c>
      <c r="F281" s="12">
        <f t="shared" si="107"/>
        <v>0</v>
      </c>
      <c r="G281" s="125"/>
    </row>
    <row r="282" spans="1:7" ht="45" hidden="1" x14ac:dyDescent="0.25">
      <c r="A282" s="10"/>
      <c r="B282" s="16" t="s">
        <v>58</v>
      </c>
      <c r="C282" s="17">
        <f>C283</f>
        <v>0</v>
      </c>
      <c r="D282" s="17">
        <f t="shared" si="107"/>
        <v>0</v>
      </c>
      <c r="E282" s="17">
        <f t="shared" si="107"/>
        <v>0</v>
      </c>
      <c r="F282" s="17">
        <f t="shared" si="107"/>
        <v>0</v>
      </c>
      <c r="G282" s="126"/>
    </row>
    <row r="283" spans="1:7" ht="45.75" hidden="1" customHeight="1" x14ac:dyDescent="0.25">
      <c r="A283" s="10"/>
      <c r="B283" s="18"/>
      <c r="C283" s="19"/>
      <c r="D283" s="77"/>
      <c r="E283" s="19"/>
      <c r="F283" s="19"/>
      <c r="G283" s="125"/>
    </row>
    <row r="284" spans="1:7" ht="57" x14ac:dyDescent="0.25">
      <c r="A284" s="10" t="s">
        <v>94</v>
      </c>
      <c r="B284" s="14" t="s">
        <v>33</v>
      </c>
      <c r="C284" s="12">
        <f t="shared" ref="C284:F284" si="108">C285+C288</f>
        <v>20000000</v>
      </c>
      <c r="D284" s="12">
        <f t="shared" si="108"/>
        <v>0</v>
      </c>
      <c r="E284" s="12">
        <f t="shared" si="108"/>
        <v>20833334</v>
      </c>
      <c r="F284" s="12">
        <f t="shared" si="108"/>
        <v>0</v>
      </c>
      <c r="G284" s="35"/>
    </row>
    <row r="285" spans="1:7" ht="57" x14ac:dyDescent="0.25">
      <c r="A285" s="10" t="s">
        <v>95</v>
      </c>
      <c r="B285" s="22" t="s">
        <v>34</v>
      </c>
      <c r="C285" s="23">
        <f t="shared" ref="C285:F285" si="109">C286</f>
        <v>0</v>
      </c>
      <c r="D285" s="23">
        <f t="shared" si="109"/>
        <v>0</v>
      </c>
      <c r="E285" s="23">
        <f t="shared" si="109"/>
        <v>20000000</v>
      </c>
      <c r="F285" s="23">
        <f t="shared" si="109"/>
        <v>0</v>
      </c>
      <c r="G285" s="35"/>
    </row>
    <row r="286" spans="1:7" ht="45" x14ac:dyDescent="0.25">
      <c r="A286" s="127"/>
      <c r="B286" s="16" t="s">
        <v>73</v>
      </c>
      <c r="C286" s="25">
        <f t="shared" ref="C286:F286" si="110">SUM(C287:C287)</f>
        <v>0</v>
      </c>
      <c r="D286" s="25">
        <f t="shared" si="110"/>
        <v>0</v>
      </c>
      <c r="E286" s="25">
        <f t="shared" si="110"/>
        <v>20000000</v>
      </c>
      <c r="F286" s="25">
        <f t="shared" si="110"/>
        <v>0</v>
      </c>
      <c r="G286" s="128"/>
    </row>
    <row r="287" spans="1:7" ht="46.5" customHeight="1" x14ac:dyDescent="0.25">
      <c r="A287" s="10"/>
      <c r="B287" s="129" t="s">
        <v>317</v>
      </c>
      <c r="C287" s="26"/>
      <c r="D287" s="26"/>
      <c r="E287" s="19">
        <v>20000000</v>
      </c>
      <c r="F287" s="19"/>
      <c r="G287" s="15" t="s">
        <v>305</v>
      </c>
    </row>
    <row r="288" spans="1:7" ht="75.75" customHeight="1" x14ac:dyDescent="0.25">
      <c r="A288" s="10" t="s">
        <v>187</v>
      </c>
      <c r="B288" s="14" t="s">
        <v>220</v>
      </c>
      <c r="C288" s="12">
        <f>C289+C292</f>
        <v>20000000</v>
      </c>
      <c r="D288" s="12">
        <f t="shared" ref="D288:F288" si="111">D289+D292</f>
        <v>0</v>
      </c>
      <c r="E288" s="12">
        <f t="shared" si="111"/>
        <v>833334</v>
      </c>
      <c r="F288" s="12">
        <f t="shared" si="111"/>
        <v>0</v>
      </c>
      <c r="G288" s="35"/>
    </row>
    <row r="289" spans="1:7" ht="45" x14ac:dyDescent="0.25">
      <c r="A289" s="10"/>
      <c r="B289" s="16" t="s">
        <v>73</v>
      </c>
      <c r="C289" s="17">
        <f>C290+C291</f>
        <v>20000000</v>
      </c>
      <c r="D289" s="17">
        <f t="shared" ref="D289:F289" si="112">D290+D291</f>
        <v>0</v>
      </c>
      <c r="E289" s="17">
        <f t="shared" si="112"/>
        <v>833334</v>
      </c>
      <c r="F289" s="17">
        <f t="shared" si="112"/>
        <v>0</v>
      </c>
      <c r="G289" s="35"/>
    </row>
    <row r="290" spans="1:7" ht="60" x14ac:dyDescent="0.25">
      <c r="A290" s="10"/>
      <c r="B290" s="14"/>
      <c r="C290" s="19">
        <v>20000000</v>
      </c>
      <c r="D290" s="19"/>
      <c r="E290" s="19">
        <v>833334</v>
      </c>
      <c r="F290" s="19"/>
      <c r="G290" s="35" t="s">
        <v>318</v>
      </c>
    </row>
    <row r="291" spans="1:7" ht="46.5" hidden="1" customHeight="1" x14ac:dyDescent="0.25">
      <c r="A291" s="10"/>
      <c r="B291" s="14"/>
      <c r="C291" s="19"/>
      <c r="D291" s="19"/>
      <c r="E291" s="19"/>
      <c r="F291" s="19"/>
      <c r="G291" s="35"/>
    </row>
    <row r="292" spans="1:7" ht="30" hidden="1" x14ac:dyDescent="0.25">
      <c r="A292" s="10"/>
      <c r="B292" s="16" t="s">
        <v>295</v>
      </c>
      <c r="C292" s="17">
        <f t="shared" ref="C292:D292" si="113">C293</f>
        <v>0</v>
      </c>
      <c r="D292" s="17">
        <f t="shared" si="113"/>
        <v>0</v>
      </c>
      <c r="E292" s="17">
        <f t="shared" ref="E292:F292" si="114">E293</f>
        <v>0</v>
      </c>
      <c r="F292" s="17">
        <f t="shared" si="114"/>
        <v>0</v>
      </c>
      <c r="G292" s="35"/>
    </row>
    <row r="293" spans="1:7" ht="126.75" hidden="1" customHeight="1" x14ac:dyDescent="0.25">
      <c r="A293" s="10"/>
      <c r="B293" s="18"/>
      <c r="C293" s="19"/>
      <c r="D293" s="19"/>
      <c r="E293" s="19"/>
      <c r="F293" s="19"/>
      <c r="G293" s="14"/>
    </row>
    <row r="294" spans="1:7" ht="75.75" customHeight="1" x14ac:dyDescent="0.25">
      <c r="A294" s="10" t="s">
        <v>96</v>
      </c>
      <c r="B294" s="14" t="s">
        <v>221</v>
      </c>
      <c r="C294" s="120">
        <f t="shared" ref="C294:F294" si="115">C295+C309+C323+C330+C306</f>
        <v>0</v>
      </c>
      <c r="D294" s="120">
        <f t="shared" si="115"/>
        <v>0</v>
      </c>
      <c r="E294" s="120">
        <f t="shared" si="115"/>
        <v>4044412</v>
      </c>
      <c r="F294" s="120">
        <f t="shared" si="115"/>
        <v>0</v>
      </c>
      <c r="G294" s="35"/>
    </row>
    <row r="295" spans="1:7" ht="57" x14ac:dyDescent="0.25">
      <c r="A295" s="10" t="s">
        <v>97</v>
      </c>
      <c r="B295" s="14" t="s">
        <v>222</v>
      </c>
      <c r="C295" s="130">
        <f>C296+C301+C304</f>
        <v>0</v>
      </c>
      <c r="D295" s="130">
        <f t="shared" ref="D295:F295" si="116">D296+D301+D304</f>
        <v>0</v>
      </c>
      <c r="E295" s="130">
        <f t="shared" si="116"/>
        <v>3728009</v>
      </c>
      <c r="F295" s="130">
        <f t="shared" si="116"/>
        <v>0</v>
      </c>
      <c r="G295" s="15"/>
    </row>
    <row r="296" spans="1:7" ht="60" hidden="1" x14ac:dyDescent="0.25">
      <c r="A296" s="10"/>
      <c r="B296" s="16" t="s">
        <v>72</v>
      </c>
      <c r="C296" s="17">
        <f>C298+C297+C299</f>
        <v>0</v>
      </c>
      <c r="D296" s="17">
        <f>D298+D297+D299</f>
        <v>0</v>
      </c>
      <c r="E296" s="17">
        <f t="shared" ref="E296:F296" si="117">E298+E297+E299+E300</f>
        <v>0</v>
      </c>
      <c r="F296" s="17">
        <f t="shared" si="117"/>
        <v>0</v>
      </c>
      <c r="G296" s="39"/>
    </row>
    <row r="297" spans="1:7" ht="152.25" hidden="1" customHeight="1" x14ac:dyDescent="0.25">
      <c r="A297" s="10"/>
      <c r="B297" s="73"/>
      <c r="C297" s="17"/>
      <c r="D297" s="17"/>
      <c r="E297" s="19"/>
      <c r="F297" s="17"/>
      <c r="G297" s="42"/>
    </row>
    <row r="298" spans="1:7" ht="93" hidden="1" customHeight="1" x14ac:dyDescent="0.25">
      <c r="A298" s="10"/>
      <c r="B298" s="73"/>
      <c r="C298" s="19"/>
      <c r="D298" s="19"/>
      <c r="E298" s="19"/>
      <c r="F298" s="19"/>
      <c r="G298" s="131"/>
    </row>
    <row r="299" spans="1:7" ht="150.75" hidden="1" customHeight="1" x14ac:dyDescent="0.25">
      <c r="A299" s="10"/>
      <c r="B299" s="73"/>
      <c r="C299" s="19"/>
      <c r="D299" s="19"/>
      <c r="E299" s="19"/>
      <c r="F299" s="19"/>
      <c r="G299" s="131"/>
    </row>
    <row r="300" spans="1:7" ht="15.75" hidden="1" x14ac:dyDescent="0.25">
      <c r="A300" s="10"/>
      <c r="B300" s="73"/>
      <c r="C300" s="17"/>
      <c r="D300" s="17"/>
      <c r="E300" s="17"/>
      <c r="F300" s="17"/>
      <c r="G300" s="42"/>
    </row>
    <row r="301" spans="1:7" ht="30" x14ac:dyDescent="0.25">
      <c r="A301" s="10"/>
      <c r="B301" s="16" t="s">
        <v>295</v>
      </c>
      <c r="C301" s="17">
        <f>C302+C303</f>
        <v>0</v>
      </c>
      <c r="D301" s="17">
        <f t="shared" ref="D301:F301" si="118">D302+D303</f>
        <v>0</v>
      </c>
      <c r="E301" s="17">
        <f>E302+E303</f>
        <v>3728009</v>
      </c>
      <c r="F301" s="17">
        <f t="shared" si="118"/>
        <v>0</v>
      </c>
      <c r="G301" s="132"/>
    </row>
    <row r="302" spans="1:7" ht="60" x14ac:dyDescent="0.25">
      <c r="A302" s="10"/>
      <c r="B302" s="64" t="s">
        <v>277</v>
      </c>
      <c r="C302" s="19"/>
      <c r="D302" s="19"/>
      <c r="E302" s="19">
        <v>3725000</v>
      </c>
      <c r="F302" s="19"/>
      <c r="G302" s="35" t="s">
        <v>340</v>
      </c>
    </row>
    <row r="303" spans="1:7" ht="60" x14ac:dyDescent="0.25">
      <c r="A303" s="10"/>
      <c r="B303" s="64" t="s">
        <v>278</v>
      </c>
      <c r="C303" s="19"/>
      <c r="D303" s="19"/>
      <c r="E303" s="19">
        <v>3009</v>
      </c>
      <c r="F303" s="19"/>
      <c r="G303" s="35" t="s">
        <v>351</v>
      </c>
    </row>
    <row r="304" spans="1:7" ht="45" hidden="1" x14ac:dyDescent="0.25">
      <c r="A304" s="10"/>
      <c r="B304" s="16" t="s">
        <v>58</v>
      </c>
      <c r="C304" s="17">
        <f>C305</f>
        <v>0</v>
      </c>
      <c r="D304" s="17">
        <f t="shared" ref="D304:F304" si="119">D305</f>
        <v>0</v>
      </c>
      <c r="E304" s="17">
        <f t="shared" si="119"/>
        <v>0</v>
      </c>
      <c r="F304" s="17">
        <f t="shared" si="119"/>
        <v>0</v>
      </c>
      <c r="G304" s="39"/>
    </row>
    <row r="305" spans="1:7" ht="15.75" hidden="1" x14ac:dyDescent="0.25">
      <c r="A305" s="10"/>
      <c r="B305" s="133"/>
      <c r="C305" s="17"/>
      <c r="D305" s="17"/>
      <c r="E305" s="17"/>
      <c r="F305" s="17"/>
      <c r="G305" s="39"/>
    </row>
    <row r="306" spans="1:7" ht="70.5" hidden="1" customHeight="1" x14ac:dyDescent="0.25">
      <c r="A306" s="10" t="s">
        <v>292</v>
      </c>
      <c r="B306" s="134" t="s">
        <v>293</v>
      </c>
      <c r="C306" s="12">
        <f>C307</f>
        <v>0</v>
      </c>
      <c r="D306" s="12">
        <f t="shared" ref="D306:D307" si="120">D307</f>
        <v>0</v>
      </c>
      <c r="E306" s="12">
        <f t="shared" ref="E306:F307" si="121">E307</f>
        <v>0</v>
      </c>
      <c r="F306" s="12">
        <f t="shared" si="121"/>
        <v>0</v>
      </c>
      <c r="G306" s="135"/>
    </row>
    <row r="307" spans="1:7" ht="60" hidden="1" x14ac:dyDescent="0.25">
      <c r="A307" s="10"/>
      <c r="B307" s="16" t="s">
        <v>72</v>
      </c>
      <c r="C307" s="17">
        <f>C308</f>
        <v>0</v>
      </c>
      <c r="D307" s="17">
        <f t="shared" si="120"/>
        <v>0</v>
      </c>
      <c r="E307" s="17">
        <f t="shared" si="121"/>
        <v>0</v>
      </c>
      <c r="F307" s="17">
        <f t="shared" si="121"/>
        <v>0</v>
      </c>
      <c r="G307" s="135"/>
    </row>
    <row r="308" spans="1:7" ht="15.75" hidden="1" x14ac:dyDescent="0.25">
      <c r="A308" s="10"/>
      <c r="B308" s="30"/>
      <c r="C308" s="19"/>
      <c r="D308" s="19"/>
      <c r="E308" s="19"/>
      <c r="F308" s="19"/>
      <c r="G308" s="42"/>
    </row>
    <row r="309" spans="1:7" ht="85.5" hidden="1" x14ac:dyDescent="0.25">
      <c r="A309" s="10" t="s">
        <v>98</v>
      </c>
      <c r="B309" s="62" t="s">
        <v>121</v>
      </c>
      <c r="C309" s="136">
        <f t="shared" ref="C309:F309" si="122">C310</f>
        <v>0</v>
      </c>
      <c r="D309" s="136">
        <f t="shared" si="122"/>
        <v>0</v>
      </c>
      <c r="E309" s="136">
        <f>E310</f>
        <v>0</v>
      </c>
      <c r="F309" s="136">
        <f t="shared" si="122"/>
        <v>0</v>
      </c>
      <c r="G309" s="35"/>
    </row>
    <row r="310" spans="1:7" ht="60" hidden="1" x14ac:dyDescent="0.25">
      <c r="A310" s="10"/>
      <c r="B310" s="16" t="s">
        <v>72</v>
      </c>
      <c r="C310" s="17">
        <f>SUM(C311:C322)</f>
        <v>0</v>
      </c>
      <c r="D310" s="17">
        <f t="shared" ref="D310" si="123">SUM(D311:D322)</f>
        <v>0</v>
      </c>
      <c r="E310" s="17">
        <f t="shared" ref="E310:F310" si="124">SUM(E311:E322)</f>
        <v>0</v>
      </c>
      <c r="F310" s="17">
        <f t="shared" si="124"/>
        <v>0</v>
      </c>
      <c r="G310" s="35"/>
    </row>
    <row r="311" spans="1:7" ht="15.75" hidden="1" x14ac:dyDescent="0.25">
      <c r="A311" s="10"/>
      <c r="B311" s="73"/>
      <c r="C311" s="19"/>
      <c r="D311" s="19"/>
      <c r="E311" s="100"/>
      <c r="F311" s="100"/>
      <c r="G311" s="39"/>
    </row>
    <row r="312" spans="1:7" ht="15.75" hidden="1" x14ac:dyDescent="0.25">
      <c r="A312" s="10"/>
      <c r="B312" s="73"/>
      <c r="C312" s="19"/>
      <c r="D312" s="19"/>
      <c r="E312" s="100"/>
      <c r="F312" s="100"/>
      <c r="G312" s="39"/>
    </row>
    <row r="313" spans="1:7" ht="15.75" hidden="1" x14ac:dyDescent="0.25">
      <c r="A313" s="10"/>
      <c r="B313" s="73"/>
      <c r="C313" s="19"/>
      <c r="D313" s="19"/>
      <c r="E313" s="100"/>
      <c r="F313" s="100"/>
      <c r="G313" s="39"/>
    </row>
    <row r="314" spans="1:7" ht="15.75" hidden="1" x14ac:dyDescent="0.25">
      <c r="A314" s="10"/>
      <c r="B314" s="73"/>
      <c r="C314" s="19"/>
      <c r="D314" s="19"/>
      <c r="E314" s="100"/>
      <c r="F314" s="100"/>
      <c r="G314" s="39"/>
    </row>
    <row r="315" spans="1:7" ht="15.75" hidden="1" x14ac:dyDescent="0.25">
      <c r="A315" s="10"/>
      <c r="B315" s="73"/>
      <c r="C315" s="19"/>
      <c r="D315" s="19"/>
      <c r="E315" s="100"/>
      <c r="F315" s="136"/>
      <c r="G315" s="39"/>
    </row>
    <row r="316" spans="1:7" ht="15.75" hidden="1" x14ac:dyDescent="0.25">
      <c r="A316" s="10"/>
      <c r="B316" s="30"/>
      <c r="C316" s="19"/>
      <c r="D316" s="19"/>
      <c r="E316" s="100"/>
      <c r="F316" s="100"/>
      <c r="G316" s="39"/>
    </row>
    <row r="317" spans="1:7" ht="15.75" hidden="1" x14ac:dyDescent="0.25">
      <c r="A317" s="10"/>
      <c r="B317" s="30"/>
      <c r="C317" s="19">
        <v>0</v>
      </c>
      <c r="D317" s="19">
        <v>0</v>
      </c>
      <c r="E317" s="100"/>
      <c r="F317" s="100">
        <v>0</v>
      </c>
      <c r="G317" s="39"/>
    </row>
    <row r="318" spans="1:7" ht="15.75" hidden="1" x14ac:dyDescent="0.25">
      <c r="A318" s="10"/>
      <c r="B318" s="30"/>
      <c r="C318" s="19"/>
      <c r="D318" s="19"/>
      <c r="E318" s="100"/>
      <c r="F318" s="100"/>
      <c r="G318" s="39"/>
    </row>
    <row r="319" spans="1:7" ht="15.75" hidden="1" x14ac:dyDescent="0.25">
      <c r="A319" s="10"/>
      <c r="B319" s="73"/>
      <c r="C319" s="19"/>
      <c r="D319" s="19"/>
      <c r="E319" s="100"/>
      <c r="F319" s="136"/>
      <c r="G319" s="39"/>
    </row>
    <row r="320" spans="1:7" ht="15.75" hidden="1" x14ac:dyDescent="0.25">
      <c r="A320" s="10"/>
      <c r="B320" s="73"/>
      <c r="C320" s="19"/>
      <c r="D320" s="19"/>
      <c r="E320" s="100"/>
      <c r="F320" s="136"/>
      <c r="G320" s="39"/>
    </row>
    <row r="321" spans="1:7" ht="15.75" hidden="1" x14ac:dyDescent="0.25">
      <c r="A321" s="10"/>
      <c r="B321" s="73"/>
      <c r="C321" s="19"/>
      <c r="D321" s="19"/>
      <c r="E321" s="100"/>
      <c r="F321" s="136"/>
      <c r="G321" s="39"/>
    </row>
    <row r="322" spans="1:7" ht="15.75" hidden="1" x14ac:dyDescent="0.25">
      <c r="A322" s="10"/>
      <c r="B322" s="30"/>
      <c r="C322" s="19"/>
      <c r="D322" s="19"/>
      <c r="E322" s="100"/>
      <c r="F322" s="100"/>
      <c r="G322" s="39"/>
    </row>
    <row r="323" spans="1:7" ht="87.75" hidden="1" customHeight="1" x14ac:dyDescent="0.25">
      <c r="A323" s="10" t="s">
        <v>99</v>
      </c>
      <c r="B323" s="14" t="s">
        <v>124</v>
      </c>
      <c r="C323" s="120">
        <f>C324+C326</f>
        <v>0</v>
      </c>
      <c r="D323" s="120">
        <f t="shared" ref="D323:F323" si="125">D324+D326</f>
        <v>0</v>
      </c>
      <c r="E323" s="120">
        <f t="shared" si="125"/>
        <v>0</v>
      </c>
      <c r="F323" s="120">
        <f t="shared" si="125"/>
        <v>0</v>
      </c>
      <c r="G323" s="39"/>
    </row>
    <row r="324" spans="1:7" ht="45" hidden="1" x14ac:dyDescent="0.25">
      <c r="A324" s="10"/>
      <c r="B324" s="16" t="s">
        <v>23</v>
      </c>
      <c r="C324" s="137">
        <f>C325</f>
        <v>0</v>
      </c>
      <c r="D324" s="137">
        <f>D325</f>
        <v>0</v>
      </c>
      <c r="E324" s="137">
        <f t="shared" ref="E324:F324" si="126">E325</f>
        <v>0</v>
      </c>
      <c r="F324" s="137">
        <f t="shared" si="126"/>
        <v>0</v>
      </c>
      <c r="G324" s="39"/>
    </row>
    <row r="325" spans="1:7" ht="15.75" hidden="1" x14ac:dyDescent="0.25">
      <c r="A325" s="10"/>
      <c r="B325" s="18"/>
      <c r="C325" s="17"/>
      <c r="D325" s="17"/>
      <c r="E325" s="100"/>
      <c r="F325" s="19"/>
      <c r="G325" s="125"/>
    </row>
    <row r="326" spans="1:7" ht="60" hidden="1" x14ac:dyDescent="0.25">
      <c r="A326" s="10"/>
      <c r="B326" s="16" t="s">
        <v>72</v>
      </c>
      <c r="C326" s="17">
        <f>C329+C327+C328</f>
        <v>0</v>
      </c>
      <c r="D326" s="17">
        <f t="shared" ref="D326" si="127">D329+D327+D328</f>
        <v>0</v>
      </c>
      <c r="E326" s="17">
        <f>E329+E327+E328</f>
        <v>0</v>
      </c>
      <c r="F326" s="17">
        <f t="shared" ref="F326" si="128">F329+F327+F328</f>
        <v>0</v>
      </c>
      <c r="G326" s="35"/>
    </row>
    <row r="327" spans="1:7" ht="15.75" hidden="1" x14ac:dyDescent="0.25">
      <c r="A327" s="10"/>
      <c r="B327" s="18"/>
      <c r="C327" s="19"/>
      <c r="D327" s="19"/>
      <c r="E327" s="19"/>
      <c r="F327" s="19"/>
      <c r="G327" s="35"/>
    </row>
    <row r="328" spans="1:7" ht="15.75" hidden="1" x14ac:dyDescent="0.25">
      <c r="A328" s="10"/>
      <c r="B328" s="73"/>
      <c r="C328" s="19"/>
      <c r="D328" s="19"/>
      <c r="E328" s="19"/>
      <c r="F328" s="19"/>
      <c r="G328" s="35"/>
    </row>
    <row r="329" spans="1:7" ht="15.75" hidden="1" x14ac:dyDescent="0.25">
      <c r="A329" s="10"/>
      <c r="B329" s="18"/>
      <c r="C329" s="77"/>
      <c r="D329" s="77"/>
      <c r="E329" s="17"/>
      <c r="F329" s="17"/>
      <c r="G329" s="111"/>
    </row>
    <row r="330" spans="1:7" ht="58.5" customHeight="1" x14ac:dyDescent="0.25">
      <c r="A330" s="10" t="s">
        <v>138</v>
      </c>
      <c r="B330" s="113" t="s">
        <v>136</v>
      </c>
      <c r="C330" s="12">
        <f>C331</f>
        <v>0</v>
      </c>
      <c r="D330" s="12">
        <f>D331</f>
        <v>0</v>
      </c>
      <c r="E330" s="12">
        <f t="shared" ref="E330:F330" si="129">E331</f>
        <v>316403</v>
      </c>
      <c r="F330" s="12">
        <f t="shared" si="129"/>
        <v>0</v>
      </c>
      <c r="G330" s="39"/>
    </row>
    <row r="331" spans="1:7" ht="45" x14ac:dyDescent="0.25">
      <c r="A331" s="10"/>
      <c r="B331" s="81" t="s">
        <v>137</v>
      </c>
      <c r="C331" s="17">
        <f t="shared" ref="C331:F331" si="130">SUM(C332:C332)</f>
        <v>0</v>
      </c>
      <c r="D331" s="17">
        <f t="shared" si="130"/>
        <v>0</v>
      </c>
      <c r="E331" s="17">
        <f t="shared" si="130"/>
        <v>316403</v>
      </c>
      <c r="F331" s="17">
        <f t="shared" si="130"/>
        <v>0</v>
      </c>
      <c r="G331" s="39"/>
    </row>
    <row r="332" spans="1:7" ht="30" x14ac:dyDescent="0.25">
      <c r="A332" s="10"/>
      <c r="B332" s="81"/>
      <c r="C332" s="19"/>
      <c r="D332" s="19"/>
      <c r="E332" s="19">
        <v>316403</v>
      </c>
      <c r="F332" s="19"/>
      <c r="G332" s="39" t="s">
        <v>312</v>
      </c>
    </row>
    <row r="333" spans="1:7" ht="57" x14ac:dyDescent="0.25">
      <c r="A333" s="10" t="s">
        <v>100</v>
      </c>
      <c r="B333" s="113" t="s">
        <v>223</v>
      </c>
      <c r="C333" s="114">
        <f t="shared" ref="C333:F333" si="131">C334+C339+C346</f>
        <v>0</v>
      </c>
      <c r="D333" s="114">
        <f t="shared" si="131"/>
        <v>21467513</v>
      </c>
      <c r="E333" s="114">
        <f t="shared" si="131"/>
        <v>11153594</v>
      </c>
      <c r="F333" s="114">
        <f t="shared" si="131"/>
        <v>0</v>
      </c>
      <c r="G333" s="15"/>
    </row>
    <row r="334" spans="1:7" ht="58.5" customHeight="1" x14ac:dyDescent="0.25">
      <c r="A334" s="10" t="s">
        <v>101</v>
      </c>
      <c r="B334" s="113" t="s">
        <v>224</v>
      </c>
      <c r="C334" s="114">
        <f>C335+C337</f>
        <v>0</v>
      </c>
      <c r="D334" s="114">
        <f t="shared" ref="D334:F334" si="132">D335+D337</f>
        <v>21467513</v>
      </c>
      <c r="E334" s="114">
        <f t="shared" si="132"/>
        <v>0</v>
      </c>
      <c r="F334" s="114">
        <f t="shared" si="132"/>
        <v>0</v>
      </c>
      <c r="G334" s="15"/>
    </row>
    <row r="335" spans="1:7" ht="45" hidden="1" x14ac:dyDescent="0.25">
      <c r="A335" s="10"/>
      <c r="B335" s="106" t="s">
        <v>67</v>
      </c>
      <c r="C335" s="116">
        <f>C336</f>
        <v>0</v>
      </c>
      <c r="D335" s="116">
        <f>D336</f>
        <v>0</v>
      </c>
      <c r="E335" s="116">
        <f t="shared" ref="E335:F335" si="133">E336</f>
        <v>0</v>
      </c>
      <c r="F335" s="116">
        <f t="shared" si="133"/>
        <v>0</v>
      </c>
      <c r="G335" s="15"/>
    </row>
    <row r="336" spans="1:7" ht="15.75" hidden="1" x14ac:dyDescent="0.25">
      <c r="A336" s="10"/>
      <c r="B336" s="129"/>
      <c r="C336" s="19"/>
      <c r="D336" s="19"/>
      <c r="E336" s="118"/>
      <c r="F336" s="19"/>
      <c r="G336" s="42"/>
    </row>
    <row r="337" spans="1:7" ht="30" x14ac:dyDescent="0.25">
      <c r="A337" s="10"/>
      <c r="B337" s="138" t="s">
        <v>115</v>
      </c>
      <c r="C337" s="19">
        <f>C338</f>
        <v>0</v>
      </c>
      <c r="D337" s="19">
        <f>D338</f>
        <v>21467513</v>
      </c>
      <c r="E337" s="19">
        <f t="shared" ref="E337:F337" si="134">E338</f>
        <v>0</v>
      </c>
      <c r="F337" s="19">
        <f t="shared" si="134"/>
        <v>0</v>
      </c>
      <c r="G337" s="42"/>
    </row>
    <row r="338" spans="1:7" ht="50.25" customHeight="1" x14ac:dyDescent="0.25">
      <c r="A338" s="10"/>
      <c r="B338" s="129" t="s">
        <v>339</v>
      </c>
      <c r="C338" s="19"/>
      <c r="D338" s="19">
        <v>21467513</v>
      </c>
      <c r="E338" s="118"/>
      <c r="F338" s="19"/>
      <c r="G338" s="42" t="s">
        <v>342</v>
      </c>
    </row>
    <row r="339" spans="1:7" ht="73.5" customHeight="1" x14ac:dyDescent="0.25">
      <c r="A339" s="10" t="s">
        <v>119</v>
      </c>
      <c r="B339" s="113" t="s">
        <v>190</v>
      </c>
      <c r="C339" s="114">
        <f>C340+C344</f>
        <v>0</v>
      </c>
      <c r="D339" s="114">
        <f>D340+D344</f>
        <v>0</v>
      </c>
      <c r="E339" s="114">
        <f t="shared" ref="E339:F339" si="135">E340+E344</f>
        <v>11153594</v>
      </c>
      <c r="F339" s="114">
        <f t="shared" si="135"/>
        <v>0</v>
      </c>
      <c r="G339" s="24"/>
    </row>
    <row r="340" spans="1:7" ht="45" hidden="1" x14ac:dyDescent="0.25">
      <c r="A340" s="10"/>
      <c r="B340" s="106" t="s">
        <v>311</v>
      </c>
      <c r="C340" s="137">
        <f>SUM(C341:C343)</f>
        <v>0</v>
      </c>
      <c r="D340" s="137">
        <f>SUM(D341:D343)</f>
        <v>0</v>
      </c>
      <c r="E340" s="137">
        <f t="shared" ref="E340:F340" si="136">SUM(E341:E343)</f>
        <v>0</v>
      </c>
      <c r="F340" s="137">
        <f t="shared" si="136"/>
        <v>0</v>
      </c>
      <c r="G340" s="24"/>
    </row>
    <row r="341" spans="1:7" ht="15.75" hidden="1" x14ac:dyDescent="0.25">
      <c r="A341" s="10"/>
      <c r="B341" s="129"/>
      <c r="C341" s="120"/>
      <c r="D341" s="120"/>
      <c r="E341" s="19"/>
      <c r="F341" s="120"/>
      <c r="G341" s="42"/>
    </row>
    <row r="342" spans="1:7" ht="15.75" hidden="1" x14ac:dyDescent="0.25">
      <c r="A342" s="119"/>
      <c r="B342" s="18"/>
      <c r="C342" s="118"/>
      <c r="D342" s="118"/>
      <c r="E342" s="118"/>
      <c r="F342" s="118"/>
      <c r="G342" s="35"/>
    </row>
    <row r="343" spans="1:7" ht="15.75" hidden="1" x14ac:dyDescent="0.25">
      <c r="A343" s="10"/>
      <c r="B343" s="73"/>
      <c r="C343" s="118"/>
      <c r="D343" s="118"/>
      <c r="E343" s="118"/>
      <c r="F343" s="118"/>
      <c r="G343" s="35"/>
    </row>
    <row r="344" spans="1:7" ht="30.75" customHeight="1" x14ac:dyDescent="0.25">
      <c r="A344" s="10"/>
      <c r="B344" s="106" t="s">
        <v>67</v>
      </c>
      <c r="C344" s="137">
        <f t="shared" ref="C344:F344" si="137">SUM(C345:C345)</f>
        <v>0</v>
      </c>
      <c r="D344" s="137">
        <f t="shared" si="137"/>
        <v>0</v>
      </c>
      <c r="E344" s="137">
        <f t="shared" si="137"/>
        <v>11153594</v>
      </c>
      <c r="F344" s="137">
        <f t="shared" si="137"/>
        <v>0</v>
      </c>
      <c r="G344" s="35"/>
    </row>
    <row r="345" spans="1:7" ht="46.5" customHeight="1" x14ac:dyDescent="0.25">
      <c r="A345" s="10"/>
      <c r="B345" s="129" t="s">
        <v>269</v>
      </c>
      <c r="C345" s="118"/>
      <c r="D345" s="118"/>
      <c r="E345" s="19">
        <v>11153594</v>
      </c>
      <c r="F345" s="19"/>
      <c r="G345" s="42" t="s">
        <v>352</v>
      </c>
    </row>
    <row r="346" spans="1:7" ht="71.25" hidden="1" x14ac:dyDescent="0.25">
      <c r="A346" s="10" t="s">
        <v>102</v>
      </c>
      <c r="B346" s="14" t="s">
        <v>180</v>
      </c>
      <c r="C346" s="120">
        <f>C347</f>
        <v>0</v>
      </c>
      <c r="D346" s="120">
        <f>D347</f>
        <v>0</v>
      </c>
      <c r="E346" s="120">
        <f t="shared" ref="E346:F346" si="138">E347</f>
        <v>0</v>
      </c>
      <c r="F346" s="120">
        <f t="shared" si="138"/>
        <v>0</v>
      </c>
      <c r="G346" s="15"/>
    </row>
    <row r="347" spans="1:7" ht="45" hidden="1" x14ac:dyDescent="0.25">
      <c r="A347" s="10"/>
      <c r="B347" s="106" t="s">
        <v>67</v>
      </c>
      <c r="C347" s="137">
        <f>SUM(C348:C350)</f>
        <v>0</v>
      </c>
      <c r="D347" s="137">
        <f>SUM(D348:D350)</f>
        <v>0</v>
      </c>
      <c r="E347" s="137">
        <f t="shared" ref="E347:F347" si="139">SUM(E348:E350)</f>
        <v>0</v>
      </c>
      <c r="F347" s="137">
        <f t="shared" si="139"/>
        <v>0</v>
      </c>
      <c r="G347" s="15"/>
    </row>
    <row r="348" spans="1:7" ht="15.75" hidden="1" x14ac:dyDescent="0.25">
      <c r="A348" s="10"/>
      <c r="B348" s="129"/>
      <c r="C348" s="120"/>
      <c r="D348" s="120"/>
      <c r="E348" s="118"/>
      <c r="F348" s="19"/>
      <c r="G348" s="42"/>
    </row>
    <row r="349" spans="1:7" ht="15.75" hidden="1" x14ac:dyDescent="0.25">
      <c r="A349" s="10"/>
      <c r="B349" s="129"/>
      <c r="C349" s="118"/>
      <c r="D349" s="118"/>
      <c r="E349" s="118"/>
      <c r="F349" s="19"/>
      <c r="G349" s="42"/>
    </row>
    <row r="350" spans="1:7" ht="15.75" hidden="1" x14ac:dyDescent="0.25">
      <c r="A350" s="10"/>
      <c r="B350" s="129"/>
      <c r="C350" s="118"/>
      <c r="D350" s="118"/>
      <c r="E350" s="19"/>
      <c r="F350" s="19"/>
      <c r="G350" s="42"/>
    </row>
    <row r="351" spans="1:7" ht="71.25" hidden="1" x14ac:dyDescent="0.25">
      <c r="A351" s="10" t="s">
        <v>41</v>
      </c>
      <c r="B351" s="113" t="s">
        <v>225</v>
      </c>
      <c r="C351" s="12">
        <f>C352+C359</f>
        <v>0</v>
      </c>
      <c r="D351" s="12">
        <f>D352+D359</f>
        <v>0</v>
      </c>
      <c r="E351" s="12">
        <f t="shared" ref="E351:F351" si="140">E352+E359</f>
        <v>0</v>
      </c>
      <c r="F351" s="12">
        <f t="shared" si="140"/>
        <v>0</v>
      </c>
      <c r="G351" s="35"/>
    </row>
    <row r="352" spans="1:7" ht="71.25" hidden="1" x14ac:dyDescent="0.25">
      <c r="A352" s="10" t="s">
        <v>66</v>
      </c>
      <c r="B352" s="14" t="s">
        <v>226</v>
      </c>
      <c r="C352" s="12">
        <f>C353</f>
        <v>0</v>
      </c>
      <c r="D352" s="12">
        <f>D353</f>
        <v>0</v>
      </c>
      <c r="E352" s="12">
        <f t="shared" ref="E352:F352" si="141">E353</f>
        <v>0</v>
      </c>
      <c r="F352" s="12">
        <f t="shared" si="141"/>
        <v>0</v>
      </c>
      <c r="G352" s="39"/>
    </row>
    <row r="353" spans="1:14" ht="45" hidden="1" x14ac:dyDescent="0.25">
      <c r="A353" s="139"/>
      <c r="B353" s="106" t="s">
        <v>67</v>
      </c>
      <c r="C353" s="17">
        <f>C354+C355+C356+C357+C358</f>
        <v>0</v>
      </c>
      <c r="D353" s="17">
        <f>D354+D355+D356+D357+D358</f>
        <v>0</v>
      </c>
      <c r="E353" s="17">
        <f t="shared" ref="E353:F353" si="142">E354+E355+E356+E357+E358</f>
        <v>0</v>
      </c>
      <c r="F353" s="17">
        <f t="shared" si="142"/>
        <v>0</v>
      </c>
      <c r="G353" s="39"/>
    </row>
    <row r="354" spans="1:14" ht="15.75" hidden="1" x14ac:dyDescent="0.25">
      <c r="A354" s="139"/>
      <c r="B354" s="129"/>
      <c r="C354" s="19"/>
      <c r="D354" s="19"/>
      <c r="E354" s="118"/>
      <c r="F354" s="19"/>
      <c r="G354" s="42"/>
    </row>
    <row r="355" spans="1:14" ht="15.75" hidden="1" x14ac:dyDescent="0.25">
      <c r="A355" s="139"/>
      <c r="B355" s="129"/>
      <c r="C355" s="19"/>
      <c r="D355" s="19"/>
      <c r="E355" s="118"/>
      <c r="F355" s="19"/>
      <c r="G355" s="42"/>
    </row>
    <row r="356" spans="1:14" ht="15.75" hidden="1" x14ac:dyDescent="0.25">
      <c r="A356" s="139"/>
      <c r="B356" s="129"/>
      <c r="C356" s="19"/>
      <c r="D356" s="19"/>
      <c r="E356" s="118"/>
      <c r="F356" s="19"/>
      <c r="G356" s="42"/>
    </row>
    <row r="357" spans="1:14" ht="15.75" hidden="1" x14ac:dyDescent="0.25">
      <c r="A357" s="139"/>
      <c r="B357" s="129"/>
      <c r="C357" s="19"/>
      <c r="D357" s="19"/>
      <c r="E357" s="118"/>
      <c r="F357" s="19"/>
      <c r="G357" s="42"/>
    </row>
    <row r="358" spans="1:14" ht="15.75" hidden="1" x14ac:dyDescent="0.25">
      <c r="A358" s="139"/>
      <c r="B358" s="41"/>
      <c r="C358" s="17"/>
      <c r="D358" s="17"/>
      <c r="E358" s="19"/>
      <c r="F358" s="17"/>
      <c r="G358" s="39"/>
    </row>
    <row r="359" spans="1:14" ht="57" hidden="1" x14ac:dyDescent="0.25">
      <c r="A359" s="10" t="s">
        <v>171</v>
      </c>
      <c r="B359" s="140" t="s">
        <v>172</v>
      </c>
      <c r="C359" s="141">
        <f>C360</f>
        <v>0</v>
      </c>
      <c r="D359" s="141">
        <f>D360</f>
        <v>0</v>
      </c>
      <c r="E359" s="141">
        <f t="shared" ref="E359" si="143">E360</f>
        <v>0</v>
      </c>
      <c r="F359" s="141">
        <f t="shared" ref="F359" si="144">F360</f>
        <v>0</v>
      </c>
      <c r="G359" s="39"/>
    </row>
    <row r="360" spans="1:14" ht="45" hidden="1" x14ac:dyDescent="0.25">
      <c r="A360" s="10"/>
      <c r="B360" s="106" t="s">
        <v>67</v>
      </c>
      <c r="C360" s="17">
        <f>C361+C362+C363+C364</f>
        <v>0</v>
      </c>
      <c r="D360" s="17">
        <f>D361+D362+D363+D364</f>
        <v>0</v>
      </c>
      <c r="E360" s="17">
        <f t="shared" ref="E360:F360" si="145">E361+E362+E363+E364</f>
        <v>0</v>
      </c>
      <c r="F360" s="17">
        <f t="shared" si="145"/>
        <v>0</v>
      </c>
      <c r="G360" s="39"/>
    </row>
    <row r="361" spans="1:14" ht="15.75" hidden="1" x14ac:dyDescent="0.25">
      <c r="A361" s="10"/>
      <c r="B361" s="129"/>
      <c r="C361" s="114"/>
      <c r="D361" s="114"/>
      <c r="E361" s="114"/>
      <c r="F361" s="114"/>
      <c r="G361" s="24"/>
    </row>
    <row r="362" spans="1:14" ht="15.75" hidden="1" x14ac:dyDescent="0.25">
      <c r="A362" s="10"/>
      <c r="B362" s="129"/>
      <c r="C362" s="114"/>
      <c r="D362" s="114"/>
      <c r="E362" s="114"/>
      <c r="F362" s="114"/>
      <c r="G362" s="24"/>
    </row>
    <row r="363" spans="1:14" ht="15.75" hidden="1" x14ac:dyDescent="0.25">
      <c r="A363" s="10"/>
      <c r="B363" s="129"/>
      <c r="C363" s="114"/>
      <c r="D363" s="114"/>
      <c r="E363" s="114"/>
      <c r="F363" s="114"/>
      <c r="G363" s="24"/>
    </row>
    <row r="364" spans="1:14" ht="15.75" hidden="1" x14ac:dyDescent="0.25">
      <c r="A364" s="10"/>
      <c r="B364" s="18"/>
      <c r="C364" s="17"/>
      <c r="D364" s="17"/>
      <c r="E364" s="19"/>
      <c r="F364" s="17"/>
      <c r="G364" s="39"/>
    </row>
    <row r="365" spans="1:14" ht="15.75" hidden="1" x14ac:dyDescent="0.25">
      <c r="A365" s="10"/>
      <c r="B365" s="106"/>
      <c r="C365" s="17"/>
      <c r="D365" s="17"/>
      <c r="E365" s="19"/>
      <c r="F365" s="17"/>
      <c r="G365" s="39"/>
    </row>
    <row r="366" spans="1:14" ht="57" hidden="1" x14ac:dyDescent="0.25">
      <c r="A366" s="10" t="s">
        <v>227</v>
      </c>
      <c r="B366" s="113" t="s">
        <v>229</v>
      </c>
      <c r="C366" s="12">
        <f>C367+C381</f>
        <v>0</v>
      </c>
      <c r="D366" s="12">
        <f>D367+D381</f>
        <v>0</v>
      </c>
      <c r="E366" s="12">
        <f t="shared" ref="E366:F366" si="146">E367+E381</f>
        <v>0</v>
      </c>
      <c r="F366" s="12">
        <f t="shared" si="146"/>
        <v>0</v>
      </c>
      <c r="G366" s="39"/>
    </row>
    <row r="367" spans="1:14" ht="57" hidden="1" x14ac:dyDescent="0.25">
      <c r="A367" s="10" t="s">
        <v>228</v>
      </c>
      <c r="B367" s="62" t="s">
        <v>59</v>
      </c>
      <c r="C367" s="12">
        <f>C368</f>
        <v>0</v>
      </c>
      <c r="D367" s="12">
        <f t="shared" ref="D367:F367" si="147">D368</f>
        <v>0</v>
      </c>
      <c r="E367" s="12">
        <f t="shared" si="147"/>
        <v>0</v>
      </c>
      <c r="F367" s="12">
        <f t="shared" si="147"/>
        <v>0</v>
      </c>
      <c r="G367" s="39"/>
    </row>
    <row r="368" spans="1:14" s="99" customFormat="1" ht="30" hidden="1" x14ac:dyDescent="0.25">
      <c r="A368" s="55"/>
      <c r="B368" s="16" t="s">
        <v>53</v>
      </c>
      <c r="C368" s="17">
        <f>C369+C373+C374+C375+C376+C377+C378+C379+C380</f>
        <v>0</v>
      </c>
      <c r="D368" s="17">
        <f t="shared" ref="D368:F368" si="148">D369+D373+D374+D375+D376+D377+D378+D379+D380</f>
        <v>0</v>
      </c>
      <c r="E368" s="17">
        <f t="shared" si="148"/>
        <v>0</v>
      </c>
      <c r="F368" s="17">
        <f t="shared" si="148"/>
        <v>0</v>
      </c>
      <c r="G368" s="132"/>
      <c r="H368" s="98"/>
      <c r="I368" s="98"/>
      <c r="J368" s="98"/>
      <c r="K368" s="98"/>
      <c r="L368" s="98"/>
      <c r="M368" s="98"/>
      <c r="N368" s="98"/>
    </row>
    <row r="369" spans="1:7" ht="15.75" hidden="1" x14ac:dyDescent="0.25">
      <c r="A369" s="10"/>
      <c r="B369" s="18"/>
      <c r="C369" s="19"/>
      <c r="D369" s="19"/>
      <c r="E369" s="19"/>
      <c r="F369" s="19"/>
      <c r="G369" s="39"/>
    </row>
    <row r="370" spans="1:7" ht="15.75" hidden="1" x14ac:dyDescent="0.25">
      <c r="A370" s="10"/>
      <c r="B370" s="18"/>
      <c r="C370" s="19"/>
      <c r="D370" s="19"/>
      <c r="E370" s="19"/>
      <c r="F370" s="19"/>
      <c r="G370" s="39"/>
    </row>
    <row r="371" spans="1:7" ht="15.75" hidden="1" x14ac:dyDescent="0.25">
      <c r="A371" s="10"/>
      <c r="B371" s="18"/>
      <c r="C371" s="19"/>
      <c r="D371" s="19"/>
      <c r="E371" s="19"/>
      <c r="F371" s="19"/>
      <c r="G371" s="39"/>
    </row>
    <row r="372" spans="1:7" ht="15.75" hidden="1" x14ac:dyDescent="0.25">
      <c r="A372" s="10"/>
      <c r="B372" s="18"/>
      <c r="C372" s="19"/>
      <c r="D372" s="19"/>
      <c r="E372" s="19"/>
      <c r="F372" s="19"/>
      <c r="G372" s="39"/>
    </row>
    <row r="373" spans="1:7" ht="15.75" hidden="1" x14ac:dyDescent="0.25">
      <c r="A373" s="10"/>
      <c r="B373" s="18"/>
      <c r="C373" s="19"/>
      <c r="D373" s="19"/>
      <c r="E373" s="19"/>
      <c r="F373" s="19"/>
      <c r="G373" s="39"/>
    </row>
    <row r="374" spans="1:7" ht="15.75" hidden="1" x14ac:dyDescent="0.25">
      <c r="A374" s="10"/>
      <c r="B374" s="18"/>
      <c r="C374" s="19"/>
      <c r="D374" s="19"/>
      <c r="E374" s="19"/>
      <c r="F374" s="19"/>
      <c r="G374" s="39"/>
    </row>
    <row r="375" spans="1:7" ht="15.75" hidden="1" x14ac:dyDescent="0.25">
      <c r="A375" s="10"/>
      <c r="B375" s="18"/>
      <c r="C375" s="19"/>
      <c r="D375" s="19"/>
      <c r="E375" s="19"/>
      <c r="F375" s="19"/>
      <c r="G375" s="39"/>
    </row>
    <row r="376" spans="1:7" ht="15.75" hidden="1" x14ac:dyDescent="0.25">
      <c r="A376" s="10"/>
      <c r="B376" s="18"/>
      <c r="C376" s="19"/>
      <c r="D376" s="19"/>
      <c r="E376" s="19"/>
      <c r="F376" s="19"/>
      <c r="G376" s="39"/>
    </row>
    <row r="377" spans="1:7" ht="15.75" hidden="1" x14ac:dyDescent="0.25">
      <c r="A377" s="10"/>
      <c r="B377" s="18"/>
      <c r="C377" s="19"/>
      <c r="D377" s="19"/>
      <c r="E377" s="19"/>
      <c r="F377" s="19"/>
      <c r="G377" s="39"/>
    </row>
    <row r="378" spans="1:7" ht="15.75" hidden="1" x14ac:dyDescent="0.25">
      <c r="A378" s="10"/>
      <c r="B378" s="18"/>
      <c r="C378" s="19"/>
      <c r="D378" s="19"/>
      <c r="E378" s="19"/>
      <c r="F378" s="19"/>
      <c r="G378" s="39"/>
    </row>
    <row r="379" spans="1:7" ht="15.75" hidden="1" x14ac:dyDescent="0.25">
      <c r="A379" s="10"/>
      <c r="B379" s="18"/>
      <c r="C379" s="19"/>
      <c r="D379" s="19"/>
      <c r="E379" s="19"/>
      <c r="F379" s="19"/>
      <c r="G379" s="39"/>
    </row>
    <row r="380" spans="1:7" ht="15.75" hidden="1" x14ac:dyDescent="0.25">
      <c r="A380" s="10"/>
      <c r="B380" s="18"/>
      <c r="C380" s="19"/>
      <c r="D380" s="19"/>
      <c r="E380" s="19"/>
      <c r="F380" s="19"/>
      <c r="G380" s="39"/>
    </row>
    <row r="381" spans="1:7" ht="42.75" hidden="1" x14ac:dyDescent="0.25">
      <c r="A381" s="10" t="s">
        <v>231</v>
      </c>
      <c r="B381" s="62" t="s">
        <v>230</v>
      </c>
      <c r="C381" s="12">
        <f>C382</f>
        <v>0</v>
      </c>
      <c r="D381" s="12">
        <f t="shared" ref="D381:F381" si="149">D382</f>
        <v>0</v>
      </c>
      <c r="E381" s="12">
        <f t="shared" si="149"/>
        <v>0</v>
      </c>
      <c r="F381" s="12">
        <f t="shared" si="149"/>
        <v>0</v>
      </c>
      <c r="G381" s="39"/>
    </row>
    <row r="382" spans="1:7" ht="30" hidden="1" x14ac:dyDescent="0.25">
      <c r="A382" s="10"/>
      <c r="B382" s="16" t="s">
        <v>53</v>
      </c>
      <c r="C382" s="17">
        <f>C383</f>
        <v>0</v>
      </c>
      <c r="D382" s="17">
        <f t="shared" ref="D382:F382" si="150">D383</f>
        <v>0</v>
      </c>
      <c r="E382" s="17">
        <f t="shared" si="150"/>
        <v>0</v>
      </c>
      <c r="F382" s="17">
        <f t="shared" si="150"/>
        <v>0</v>
      </c>
      <c r="G382" s="39"/>
    </row>
    <row r="383" spans="1:7" ht="76.5" hidden="1" customHeight="1" x14ac:dyDescent="0.25">
      <c r="A383" s="10"/>
      <c r="B383" s="18"/>
      <c r="C383" s="17"/>
      <c r="D383" s="17"/>
      <c r="E383" s="19"/>
      <c r="F383" s="17"/>
      <c r="G383" s="35"/>
    </row>
    <row r="384" spans="1:7" ht="15.75" hidden="1" x14ac:dyDescent="0.25">
      <c r="A384" s="10"/>
      <c r="B384" s="18"/>
      <c r="C384" s="17"/>
      <c r="D384" s="17"/>
      <c r="E384" s="19"/>
      <c r="F384" s="17"/>
      <c r="G384" s="39"/>
    </row>
    <row r="385" spans="1:7" ht="42.75" hidden="1" x14ac:dyDescent="0.25">
      <c r="A385" s="10" t="s">
        <v>232</v>
      </c>
      <c r="B385" s="113" t="s">
        <v>234</v>
      </c>
      <c r="C385" s="12">
        <f>C386</f>
        <v>0</v>
      </c>
      <c r="D385" s="12">
        <f>D386</f>
        <v>0</v>
      </c>
      <c r="E385" s="12">
        <f t="shared" ref="E385:F385" si="151">E386</f>
        <v>0</v>
      </c>
      <c r="F385" s="12">
        <f t="shared" si="151"/>
        <v>0</v>
      </c>
      <c r="G385" s="39"/>
    </row>
    <row r="386" spans="1:7" ht="46.5" hidden="1" customHeight="1" x14ac:dyDescent="0.25">
      <c r="A386" s="10" t="s">
        <v>233</v>
      </c>
      <c r="B386" s="62" t="s">
        <v>235</v>
      </c>
      <c r="C386" s="12">
        <f>SUM(C387:C388)</f>
        <v>0</v>
      </c>
      <c r="D386" s="12">
        <f>SUM(D387:D388)</f>
        <v>0</v>
      </c>
      <c r="E386" s="12">
        <f t="shared" ref="E386" si="152">SUM(E387:E388)</f>
        <v>0</v>
      </c>
      <c r="F386" s="12">
        <f t="shared" ref="F386" si="153">SUM(F387:F388)</f>
        <v>0</v>
      </c>
      <c r="G386" s="39"/>
    </row>
    <row r="387" spans="1:7" ht="47.25" hidden="1" customHeight="1" x14ac:dyDescent="0.25">
      <c r="A387" s="10"/>
      <c r="B387" s="18" t="s">
        <v>270</v>
      </c>
      <c r="C387" s="19"/>
      <c r="D387" s="19"/>
      <c r="E387" s="19"/>
      <c r="F387" s="19"/>
      <c r="G387" s="35"/>
    </row>
    <row r="388" spans="1:7" ht="15.75" hidden="1" x14ac:dyDescent="0.25">
      <c r="A388" s="10"/>
      <c r="B388" s="18"/>
      <c r="C388" s="17"/>
      <c r="D388" s="17"/>
      <c r="E388" s="19"/>
      <c r="F388" s="17"/>
      <c r="G388" s="39"/>
    </row>
    <row r="389" spans="1:7" ht="15.75" hidden="1" x14ac:dyDescent="0.25">
      <c r="A389" s="10"/>
      <c r="B389" s="18"/>
      <c r="C389" s="17"/>
      <c r="D389" s="17"/>
      <c r="E389" s="19"/>
      <c r="F389" s="17"/>
      <c r="G389" s="39"/>
    </row>
    <row r="390" spans="1:7" ht="71.25" hidden="1" x14ac:dyDescent="0.25">
      <c r="A390" s="10" t="s">
        <v>236</v>
      </c>
      <c r="B390" s="113" t="s">
        <v>239</v>
      </c>
      <c r="C390" s="12">
        <f>C391+C394</f>
        <v>0</v>
      </c>
      <c r="D390" s="12">
        <f>D391+D394</f>
        <v>0</v>
      </c>
      <c r="E390" s="12">
        <f t="shared" ref="E390" si="154">E391+E394</f>
        <v>0</v>
      </c>
      <c r="F390" s="12">
        <f t="shared" ref="F390" si="155">F391+F394</f>
        <v>0</v>
      </c>
      <c r="G390" s="39"/>
    </row>
    <row r="391" spans="1:7" ht="71.25" hidden="1" x14ac:dyDescent="0.25">
      <c r="A391" s="10" t="s">
        <v>237</v>
      </c>
      <c r="B391" s="62" t="s">
        <v>123</v>
      </c>
      <c r="C391" s="12">
        <f>SUM(C392:C393)</f>
        <v>0</v>
      </c>
      <c r="D391" s="12">
        <f>SUM(D392:D393)</f>
        <v>0</v>
      </c>
      <c r="E391" s="12">
        <f t="shared" ref="E391" si="156">SUM(E392:E393)</f>
        <v>0</v>
      </c>
      <c r="F391" s="12">
        <f t="shared" ref="F391" si="157">SUM(F392:F393)</f>
        <v>0</v>
      </c>
      <c r="G391" s="39"/>
    </row>
    <row r="392" spans="1:7" ht="15.75" hidden="1" x14ac:dyDescent="0.25">
      <c r="A392" s="10"/>
      <c r="B392" s="18"/>
      <c r="C392" s="17"/>
      <c r="D392" s="17"/>
      <c r="E392" s="19"/>
      <c r="F392" s="17"/>
      <c r="G392" s="39"/>
    </row>
    <row r="393" spans="1:7" ht="15.75" hidden="1" x14ac:dyDescent="0.25">
      <c r="A393" s="10"/>
      <c r="B393" s="18"/>
      <c r="C393" s="17"/>
      <c r="D393" s="17"/>
      <c r="E393" s="19"/>
      <c r="F393" s="17"/>
      <c r="G393" s="39"/>
    </row>
    <row r="394" spans="1:7" ht="102" hidden="1" customHeight="1" x14ac:dyDescent="0.25">
      <c r="A394" s="10" t="s">
        <v>238</v>
      </c>
      <c r="B394" s="62" t="s">
        <v>240</v>
      </c>
      <c r="C394" s="12">
        <f>C395</f>
        <v>0</v>
      </c>
      <c r="D394" s="12">
        <f t="shared" ref="D394:F394" si="158">D395</f>
        <v>0</v>
      </c>
      <c r="E394" s="12">
        <f t="shared" si="158"/>
        <v>0</v>
      </c>
      <c r="F394" s="12">
        <f t="shared" si="158"/>
        <v>0</v>
      </c>
      <c r="G394" s="39"/>
    </row>
    <row r="395" spans="1:7" ht="30.75" hidden="1" customHeight="1" x14ac:dyDescent="0.25">
      <c r="A395" s="10"/>
      <c r="B395" s="16" t="s">
        <v>308</v>
      </c>
      <c r="C395" s="17">
        <f>C396</f>
        <v>0</v>
      </c>
      <c r="D395" s="17">
        <f t="shared" ref="D395:F395" si="159">D396</f>
        <v>0</v>
      </c>
      <c r="E395" s="17">
        <f t="shared" si="159"/>
        <v>0</v>
      </c>
      <c r="F395" s="17">
        <f t="shared" si="159"/>
        <v>0</v>
      </c>
      <c r="G395" s="39"/>
    </row>
    <row r="396" spans="1:7" ht="15.75" hidden="1" x14ac:dyDescent="0.25">
      <c r="A396" s="10"/>
      <c r="B396" s="18"/>
      <c r="C396" s="17"/>
      <c r="D396" s="17"/>
      <c r="E396" s="19"/>
      <c r="F396" s="17"/>
      <c r="G396" s="39"/>
    </row>
    <row r="397" spans="1:7" ht="15.75" hidden="1" x14ac:dyDescent="0.25">
      <c r="A397" s="10"/>
      <c r="B397" s="18"/>
      <c r="C397" s="17"/>
      <c r="D397" s="17"/>
      <c r="E397" s="19"/>
      <c r="F397" s="17"/>
      <c r="G397" s="39"/>
    </row>
    <row r="398" spans="1:7" ht="15.75" hidden="1" x14ac:dyDescent="0.25">
      <c r="A398" s="10"/>
      <c r="B398" s="18"/>
      <c r="C398" s="17"/>
      <c r="D398" s="17"/>
      <c r="E398" s="19"/>
      <c r="F398" s="17"/>
      <c r="G398" s="39"/>
    </row>
    <row r="399" spans="1:7" ht="57" hidden="1" x14ac:dyDescent="0.25">
      <c r="A399" s="10" t="s">
        <v>103</v>
      </c>
      <c r="B399" s="113" t="s">
        <v>39</v>
      </c>
      <c r="C399" s="12">
        <f>C400+C409+C412+C405</f>
        <v>0</v>
      </c>
      <c r="D399" s="12">
        <f>D400+D409+D412+D405</f>
        <v>0</v>
      </c>
      <c r="E399" s="12">
        <f t="shared" ref="E399:F399" si="160">E400+E409+E412+E405</f>
        <v>0</v>
      </c>
      <c r="F399" s="12">
        <f t="shared" si="160"/>
        <v>0</v>
      </c>
      <c r="G399" s="115"/>
    </row>
    <row r="400" spans="1:7" ht="57" hidden="1" x14ac:dyDescent="0.25">
      <c r="A400" s="10" t="s">
        <v>127</v>
      </c>
      <c r="B400" s="62" t="s">
        <v>241</v>
      </c>
      <c r="C400" s="12">
        <f>C401+C403</f>
        <v>0</v>
      </c>
      <c r="D400" s="12">
        <f>D401+D403</f>
        <v>0</v>
      </c>
      <c r="E400" s="12">
        <f t="shared" ref="E400:F400" si="161">E401+E403</f>
        <v>0</v>
      </c>
      <c r="F400" s="12">
        <f t="shared" si="161"/>
        <v>0</v>
      </c>
      <c r="G400" s="39"/>
    </row>
    <row r="401" spans="1:7" ht="15.75" hidden="1" x14ac:dyDescent="0.25">
      <c r="A401" s="142"/>
      <c r="B401" s="58" t="s">
        <v>20</v>
      </c>
      <c r="C401" s="17">
        <f>C402</f>
        <v>0</v>
      </c>
      <c r="D401" s="17">
        <f>D402</f>
        <v>0</v>
      </c>
      <c r="E401" s="17">
        <f t="shared" ref="E401:F401" si="162">E402</f>
        <v>0</v>
      </c>
      <c r="F401" s="17">
        <f t="shared" si="162"/>
        <v>0</v>
      </c>
      <c r="G401" s="39"/>
    </row>
    <row r="402" spans="1:7" ht="15.75" hidden="1" x14ac:dyDescent="0.25">
      <c r="A402" s="142"/>
      <c r="B402" s="18"/>
      <c r="C402" s="19"/>
      <c r="D402" s="19"/>
      <c r="E402" s="19"/>
      <c r="F402" s="19"/>
      <c r="G402" s="35"/>
    </row>
    <row r="403" spans="1:7" ht="30" hidden="1" x14ac:dyDescent="0.25">
      <c r="A403" s="142"/>
      <c r="B403" s="58" t="s">
        <v>38</v>
      </c>
      <c r="C403" s="17">
        <f>C405+C404</f>
        <v>0</v>
      </c>
      <c r="D403" s="17">
        <f>D405+D404</f>
        <v>0</v>
      </c>
      <c r="E403" s="17">
        <f t="shared" ref="E403:F403" si="163">E405+E404</f>
        <v>0</v>
      </c>
      <c r="F403" s="17">
        <f t="shared" si="163"/>
        <v>0</v>
      </c>
      <c r="G403" s="39"/>
    </row>
    <row r="404" spans="1:7" ht="15.75" hidden="1" x14ac:dyDescent="0.25">
      <c r="A404" s="142"/>
      <c r="B404" s="58"/>
      <c r="C404" s="17"/>
      <c r="D404" s="17"/>
      <c r="E404" s="19"/>
      <c r="F404" s="19"/>
      <c r="G404" s="42"/>
    </row>
    <row r="405" spans="1:7" ht="85.5" hidden="1" x14ac:dyDescent="0.25">
      <c r="A405" s="10" t="s">
        <v>242</v>
      </c>
      <c r="B405" s="62" t="s">
        <v>243</v>
      </c>
      <c r="C405" s="12">
        <f>SUM(C406:C408)</f>
        <v>0</v>
      </c>
      <c r="D405" s="12">
        <f>SUM(D406:D408)</f>
        <v>0</v>
      </c>
      <c r="E405" s="12">
        <f t="shared" ref="E405:F405" si="164">SUM(E406:E408)</f>
        <v>0</v>
      </c>
      <c r="F405" s="12">
        <f t="shared" si="164"/>
        <v>0</v>
      </c>
      <c r="G405" s="39"/>
    </row>
    <row r="406" spans="1:7" ht="15.75" hidden="1" x14ac:dyDescent="0.25">
      <c r="A406" s="142"/>
      <c r="B406" s="58"/>
      <c r="C406" s="17"/>
      <c r="D406" s="17"/>
      <c r="E406" s="17"/>
      <c r="F406" s="17"/>
      <c r="G406" s="39"/>
    </row>
    <row r="407" spans="1:7" ht="15.75" hidden="1" x14ac:dyDescent="0.25">
      <c r="A407" s="142"/>
      <c r="B407" s="18"/>
      <c r="C407" s="19"/>
      <c r="D407" s="19"/>
      <c r="E407" s="19"/>
      <c r="F407" s="19"/>
      <c r="G407" s="39"/>
    </row>
    <row r="408" spans="1:7" ht="15.75" hidden="1" x14ac:dyDescent="0.25">
      <c r="A408" s="142"/>
      <c r="B408" s="18"/>
      <c r="C408" s="19"/>
      <c r="D408" s="19"/>
      <c r="E408" s="19"/>
      <c r="F408" s="19"/>
      <c r="G408" s="39"/>
    </row>
    <row r="409" spans="1:7" ht="57" hidden="1" x14ac:dyDescent="0.25">
      <c r="A409" s="10" t="s">
        <v>50</v>
      </c>
      <c r="B409" s="14" t="s">
        <v>244</v>
      </c>
      <c r="C409" s="12">
        <f t="shared" ref="C409:F410" si="165">C410</f>
        <v>0</v>
      </c>
      <c r="D409" s="12">
        <f t="shared" si="165"/>
        <v>0</v>
      </c>
      <c r="E409" s="12">
        <f t="shared" si="165"/>
        <v>0</v>
      </c>
      <c r="F409" s="12">
        <f t="shared" si="165"/>
        <v>0</v>
      </c>
      <c r="G409" s="39"/>
    </row>
    <row r="410" spans="1:7" ht="30" hidden="1" x14ac:dyDescent="0.25">
      <c r="A410" s="142"/>
      <c r="B410" s="16" t="s">
        <v>38</v>
      </c>
      <c r="C410" s="17">
        <f t="shared" si="165"/>
        <v>0</v>
      </c>
      <c r="D410" s="17">
        <f t="shared" si="165"/>
        <v>0</v>
      </c>
      <c r="E410" s="17">
        <f t="shared" si="165"/>
        <v>0</v>
      </c>
      <c r="F410" s="17">
        <f t="shared" si="165"/>
        <v>0</v>
      </c>
      <c r="G410" s="39"/>
    </row>
    <row r="411" spans="1:7" ht="15.75" hidden="1" x14ac:dyDescent="0.25">
      <c r="A411" s="142"/>
      <c r="B411" s="18"/>
      <c r="C411" s="19"/>
      <c r="D411" s="19"/>
      <c r="E411" s="19"/>
      <c r="F411" s="19"/>
      <c r="G411" s="39"/>
    </row>
    <row r="412" spans="1:7" ht="88.5" hidden="1" customHeight="1" x14ac:dyDescent="0.25">
      <c r="A412" s="10" t="s">
        <v>135</v>
      </c>
      <c r="B412" s="14" t="s">
        <v>245</v>
      </c>
      <c r="C412" s="12">
        <f>C417+C415+C422+C430+C413+C419</f>
        <v>0</v>
      </c>
      <c r="D412" s="12">
        <f>D417+D415+D422+D430+D413+D419</f>
        <v>0</v>
      </c>
      <c r="E412" s="12">
        <f t="shared" ref="E412:F412" si="166">E417+E415+E422+E430+E413+E419</f>
        <v>0</v>
      </c>
      <c r="F412" s="12">
        <f t="shared" si="166"/>
        <v>0</v>
      </c>
      <c r="G412" s="39"/>
    </row>
    <row r="413" spans="1:7" ht="30" hidden="1" x14ac:dyDescent="0.25">
      <c r="A413" s="10"/>
      <c r="B413" s="16" t="s">
        <v>2</v>
      </c>
      <c r="C413" s="17">
        <f>C414</f>
        <v>0</v>
      </c>
      <c r="D413" s="17">
        <f>D414</f>
        <v>0</v>
      </c>
      <c r="E413" s="17">
        <f t="shared" ref="E413:F413" si="167">E414</f>
        <v>0</v>
      </c>
      <c r="F413" s="17">
        <f t="shared" si="167"/>
        <v>0</v>
      </c>
      <c r="G413" s="39"/>
    </row>
    <row r="414" spans="1:7" ht="15.75" hidden="1" x14ac:dyDescent="0.25">
      <c r="A414" s="10"/>
      <c r="B414" s="14"/>
      <c r="C414" s="12"/>
      <c r="D414" s="12"/>
      <c r="E414" s="12"/>
      <c r="F414" s="12"/>
      <c r="G414" s="39"/>
    </row>
    <row r="415" spans="1:7" ht="45" hidden="1" x14ac:dyDescent="0.25">
      <c r="A415" s="10"/>
      <c r="B415" s="16" t="s">
        <v>134</v>
      </c>
      <c r="C415" s="17">
        <f>C416</f>
        <v>0</v>
      </c>
      <c r="D415" s="17">
        <f>D416</f>
        <v>0</v>
      </c>
      <c r="E415" s="17">
        <f t="shared" ref="E415:F415" si="168">E416</f>
        <v>0</v>
      </c>
      <c r="F415" s="17">
        <f t="shared" si="168"/>
        <v>0</v>
      </c>
      <c r="G415" s="39"/>
    </row>
    <row r="416" spans="1:7" ht="15.75" hidden="1" x14ac:dyDescent="0.25">
      <c r="A416" s="10"/>
      <c r="B416" s="41"/>
      <c r="C416" s="19"/>
      <c r="D416" s="19"/>
      <c r="E416" s="19"/>
      <c r="F416" s="52"/>
      <c r="G416" s="39"/>
    </row>
    <row r="417" spans="1:7" ht="45" hidden="1" x14ac:dyDescent="0.25">
      <c r="A417" s="142"/>
      <c r="B417" s="16" t="s">
        <v>73</v>
      </c>
      <c r="C417" s="17">
        <f>C421</f>
        <v>0</v>
      </c>
      <c r="D417" s="17">
        <f>D421</f>
        <v>0</v>
      </c>
      <c r="E417" s="17">
        <f t="shared" ref="E417:F417" si="169">E421</f>
        <v>0</v>
      </c>
      <c r="F417" s="17">
        <f t="shared" si="169"/>
        <v>0</v>
      </c>
      <c r="G417" s="39"/>
    </row>
    <row r="418" spans="1:7" ht="15.75" hidden="1" x14ac:dyDescent="0.25">
      <c r="A418" s="142"/>
      <c r="B418" s="16"/>
      <c r="C418" s="17"/>
      <c r="D418" s="17"/>
      <c r="E418" s="17"/>
      <c r="F418" s="17"/>
      <c r="G418" s="39"/>
    </row>
    <row r="419" spans="1:7" ht="45" hidden="1" x14ac:dyDescent="0.25">
      <c r="A419" s="142"/>
      <c r="B419" s="16" t="s">
        <v>58</v>
      </c>
      <c r="C419" s="17">
        <f>C420</f>
        <v>0</v>
      </c>
      <c r="D419" s="17">
        <f>D420</f>
        <v>0</v>
      </c>
      <c r="E419" s="17">
        <f t="shared" ref="E419:F419" si="170">E420</f>
        <v>0</v>
      </c>
      <c r="F419" s="17">
        <f t="shared" si="170"/>
        <v>0</v>
      </c>
      <c r="G419" s="39"/>
    </row>
    <row r="420" spans="1:7" ht="15.75" hidden="1" x14ac:dyDescent="0.25">
      <c r="A420" s="142"/>
      <c r="B420" s="18"/>
      <c r="C420" s="19"/>
      <c r="D420" s="19"/>
      <c r="E420" s="17"/>
      <c r="F420" s="19"/>
      <c r="G420" s="29"/>
    </row>
    <row r="421" spans="1:7" ht="15.75" hidden="1" x14ac:dyDescent="0.25">
      <c r="A421" s="142"/>
      <c r="B421" s="16"/>
      <c r="C421" s="19"/>
      <c r="D421" s="19"/>
      <c r="E421" s="17"/>
      <c r="F421" s="12"/>
      <c r="G421" s="29"/>
    </row>
    <row r="422" spans="1:7" ht="30" hidden="1" x14ac:dyDescent="0.25">
      <c r="A422" s="142"/>
      <c r="B422" s="16" t="s">
        <v>38</v>
      </c>
      <c r="C422" s="17">
        <f>SUM(C423:C428)</f>
        <v>0</v>
      </c>
      <c r="D422" s="17">
        <f>SUM(D423:D428)</f>
        <v>0</v>
      </c>
      <c r="E422" s="17">
        <f t="shared" ref="E422:F422" si="171">SUM(E423:E428)</f>
        <v>0</v>
      </c>
      <c r="F422" s="17">
        <f t="shared" si="171"/>
        <v>0</v>
      </c>
      <c r="G422" s="39"/>
    </row>
    <row r="423" spans="1:7" ht="15.75" hidden="1" x14ac:dyDescent="0.25">
      <c r="A423" s="142"/>
      <c r="B423" s="16"/>
      <c r="C423" s="19"/>
      <c r="D423" s="19"/>
      <c r="E423" s="19"/>
      <c r="F423" s="19"/>
      <c r="G423" s="29"/>
    </row>
    <row r="424" spans="1:7" ht="15.75" hidden="1" x14ac:dyDescent="0.25">
      <c r="A424" s="142"/>
      <c r="B424" s="16"/>
      <c r="C424" s="19"/>
      <c r="D424" s="19"/>
      <c r="E424" s="19"/>
      <c r="F424" s="19"/>
      <c r="G424" s="29"/>
    </row>
    <row r="425" spans="1:7" ht="15.75" hidden="1" x14ac:dyDescent="0.25">
      <c r="A425" s="142"/>
      <c r="B425" s="16"/>
      <c r="C425" s="19"/>
      <c r="D425" s="19"/>
      <c r="E425" s="19"/>
      <c r="F425" s="19"/>
      <c r="G425" s="29"/>
    </row>
    <row r="426" spans="1:7" ht="15.75" hidden="1" x14ac:dyDescent="0.25">
      <c r="A426" s="142"/>
      <c r="B426" s="16"/>
      <c r="C426" s="19"/>
      <c r="D426" s="19"/>
      <c r="E426" s="19"/>
      <c r="F426" s="19"/>
      <c r="G426" s="29"/>
    </row>
    <row r="427" spans="1:7" ht="15.75" hidden="1" x14ac:dyDescent="0.25">
      <c r="A427" s="142"/>
      <c r="B427" s="16"/>
      <c r="C427" s="19"/>
      <c r="D427" s="19"/>
      <c r="E427" s="19"/>
      <c r="F427" s="19"/>
      <c r="G427" s="29"/>
    </row>
    <row r="428" spans="1:7" ht="15.75" hidden="1" x14ac:dyDescent="0.25">
      <c r="A428" s="142"/>
      <c r="B428" s="16"/>
      <c r="C428" s="19"/>
      <c r="D428" s="19"/>
      <c r="E428" s="19"/>
      <c r="F428" s="19"/>
      <c r="G428" s="29"/>
    </row>
    <row r="429" spans="1:7" ht="15.75" hidden="1" x14ac:dyDescent="0.25">
      <c r="A429" s="142"/>
      <c r="B429" s="16"/>
      <c r="C429" s="19"/>
      <c r="D429" s="19"/>
      <c r="E429" s="19"/>
      <c r="F429" s="19"/>
      <c r="G429" s="29"/>
    </row>
    <row r="430" spans="1:7" ht="45" hidden="1" x14ac:dyDescent="0.25">
      <c r="A430" s="142"/>
      <c r="B430" s="16" t="s">
        <v>17</v>
      </c>
      <c r="C430" s="17">
        <f t="shared" ref="C430:D430" si="172">C431</f>
        <v>0</v>
      </c>
      <c r="D430" s="17">
        <f t="shared" si="172"/>
        <v>0</v>
      </c>
      <c r="E430" s="17">
        <f t="shared" ref="E430:F430" si="173">E431</f>
        <v>0</v>
      </c>
      <c r="F430" s="17">
        <f t="shared" si="173"/>
        <v>0</v>
      </c>
      <c r="G430" s="39"/>
    </row>
    <row r="431" spans="1:7" ht="15.75" hidden="1" x14ac:dyDescent="0.25">
      <c r="A431" s="142"/>
      <c r="B431" s="16"/>
      <c r="C431" s="19"/>
      <c r="D431" s="19"/>
      <c r="E431" s="19"/>
      <c r="F431" s="19"/>
      <c r="G431" s="39"/>
    </row>
    <row r="432" spans="1:7" ht="42.75" customHeight="1" x14ac:dyDescent="0.25">
      <c r="A432" s="10" t="s">
        <v>40</v>
      </c>
      <c r="B432" s="14" t="s">
        <v>21</v>
      </c>
      <c r="C432" s="12">
        <f t="shared" ref="C432:F432" si="174">C433+C436+C526</f>
        <v>0</v>
      </c>
      <c r="D432" s="12">
        <f t="shared" si="174"/>
        <v>0</v>
      </c>
      <c r="E432" s="12">
        <f t="shared" si="174"/>
        <v>18089649</v>
      </c>
      <c r="F432" s="12">
        <f t="shared" si="174"/>
        <v>0</v>
      </c>
      <c r="G432" s="39"/>
    </row>
    <row r="433" spans="1:7" ht="57" x14ac:dyDescent="0.25">
      <c r="A433" s="10" t="s">
        <v>104</v>
      </c>
      <c r="B433" s="14" t="s">
        <v>246</v>
      </c>
      <c r="C433" s="12">
        <f>C434</f>
        <v>0</v>
      </c>
      <c r="D433" s="12">
        <f>D434</f>
        <v>0</v>
      </c>
      <c r="E433" s="12">
        <f t="shared" ref="E433:F433" si="175">E434</f>
        <v>3239000</v>
      </c>
      <c r="F433" s="12">
        <f t="shared" si="175"/>
        <v>0</v>
      </c>
      <c r="G433" s="35"/>
    </row>
    <row r="434" spans="1:7" ht="30" x14ac:dyDescent="0.25">
      <c r="A434" s="10"/>
      <c r="B434" s="58" t="s">
        <v>19</v>
      </c>
      <c r="C434" s="17">
        <f t="shared" ref="C434:F434" si="176">SUM(C435:C435)</f>
        <v>0</v>
      </c>
      <c r="D434" s="17">
        <f t="shared" si="176"/>
        <v>0</v>
      </c>
      <c r="E434" s="17">
        <f t="shared" si="176"/>
        <v>3239000</v>
      </c>
      <c r="F434" s="17">
        <f t="shared" si="176"/>
        <v>0</v>
      </c>
      <c r="G434" s="35"/>
    </row>
    <row r="435" spans="1:7" ht="30" x14ac:dyDescent="0.25">
      <c r="A435" s="10"/>
      <c r="B435" s="59"/>
      <c r="C435" s="19"/>
      <c r="D435" s="19"/>
      <c r="E435" s="19">
        <v>3239000</v>
      </c>
      <c r="F435" s="19"/>
      <c r="G435" s="42" t="s">
        <v>319</v>
      </c>
    </row>
    <row r="436" spans="1:7" ht="45" customHeight="1" x14ac:dyDescent="0.25">
      <c r="A436" s="10" t="s">
        <v>105</v>
      </c>
      <c r="B436" s="140" t="s">
        <v>247</v>
      </c>
      <c r="C436" s="12">
        <f t="shared" ref="C436:F436" si="177">C437+C439+C441+C443+C446+C448+C450+C454+C457+C459+C461+C465+C468+C471+C473+C475+C479+C481+C486+C488+C490+C495+C498+C500+C502+C504+C507+C509+C515+C517+C523+C463+C493</f>
        <v>0</v>
      </c>
      <c r="D436" s="12">
        <f t="shared" si="177"/>
        <v>0</v>
      </c>
      <c r="E436" s="12">
        <f t="shared" si="177"/>
        <v>14850649</v>
      </c>
      <c r="F436" s="12">
        <f t="shared" si="177"/>
        <v>0</v>
      </c>
      <c r="G436" s="143"/>
    </row>
    <row r="437" spans="1:7" ht="30.75" hidden="1" customHeight="1" x14ac:dyDescent="0.25">
      <c r="A437" s="10"/>
      <c r="B437" s="16" t="s">
        <v>25</v>
      </c>
      <c r="C437" s="17">
        <f>C438</f>
        <v>0</v>
      </c>
      <c r="D437" s="17">
        <f>D438</f>
        <v>0</v>
      </c>
      <c r="E437" s="17">
        <f t="shared" ref="E437:F437" si="178">E438</f>
        <v>0</v>
      </c>
      <c r="F437" s="17">
        <f t="shared" si="178"/>
        <v>0</v>
      </c>
      <c r="G437" s="143"/>
    </row>
    <row r="438" spans="1:7" ht="77.25" hidden="1" customHeight="1" x14ac:dyDescent="0.25">
      <c r="A438" s="10"/>
      <c r="B438" s="18"/>
      <c r="C438" s="19"/>
      <c r="D438" s="19"/>
      <c r="E438" s="19"/>
      <c r="F438" s="19"/>
      <c r="G438" s="42"/>
    </row>
    <row r="439" spans="1:7" ht="30" hidden="1" x14ac:dyDescent="0.25">
      <c r="A439" s="10"/>
      <c r="B439" s="16" t="s">
        <v>2</v>
      </c>
      <c r="C439" s="17">
        <f>C440</f>
        <v>0</v>
      </c>
      <c r="D439" s="17">
        <f>D440</f>
        <v>0</v>
      </c>
      <c r="E439" s="17">
        <f t="shared" ref="E439:F439" si="179">E440</f>
        <v>0</v>
      </c>
      <c r="F439" s="17">
        <f t="shared" si="179"/>
        <v>0</v>
      </c>
      <c r="G439" s="143"/>
    </row>
    <row r="440" spans="1:7" ht="15.75" hidden="1" x14ac:dyDescent="0.25">
      <c r="A440" s="10"/>
      <c r="B440" s="140"/>
      <c r="C440" s="19"/>
      <c r="D440" s="19"/>
      <c r="E440" s="19"/>
      <c r="F440" s="19"/>
      <c r="G440" s="143"/>
    </row>
    <row r="441" spans="1:7" ht="30" hidden="1" x14ac:dyDescent="0.25">
      <c r="A441" s="10"/>
      <c r="B441" s="16" t="s">
        <v>29</v>
      </c>
      <c r="C441" s="17">
        <f>C442</f>
        <v>0</v>
      </c>
      <c r="D441" s="17">
        <f>D442</f>
        <v>0</v>
      </c>
      <c r="E441" s="17">
        <f t="shared" ref="E441:F441" si="180">E442</f>
        <v>0</v>
      </c>
      <c r="F441" s="17">
        <f t="shared" si="180"/>
        <v>0</v>
      </c>
      <c r="G441" s="143"/>
    </row>
    <row r="442" spans="1:7" ht="15.75" hidden="1" x14ac:dyDescent="0.25">
      <c r="A442" s="10"/>
      <c r="B442" s="140"/>
      <c r="C442" s="12"/>
      <c r="D442" s="12"/>
      <c r="E442" s="12"/>
      <c r="F442" s="12"/>
      <c r="G442" s="143"/>
    </row>
    <row r="443" spans="1:7" ht="30" x14ac:dyDescent="0.25">
      <c r="A443" s="10"/>
      <c r="B443" s="58" t="s">
        <v>19</v>
      </c>
      <c r="C443" s="17">
        <f t="shared" ref="C443:F443" si="181">SUM(C444:C445)</f>
        <v>0</v>
      </c>
      <c r="D443" s="17">
        <f t="shared" si="181"/>
        <v>0</v>
      </c>
      <c r="E443" s="17">
        <f t="shared" si="181"/>
        <v>9300000</v>
      </c>
      <c r="F443" s="17">
        <f t="shared" si="181"/>
        <v>0</v>
      </c>
      <c r="G443" s="39"/>
    </row>
    <row r="444" spans="1:7" ht="36.75" customHeight="1" x14ac:dyDescent="0.25">
      <c r="A444" s="10"/>
      <c r="B444" s="59"/>
      <c r="C444" s="144"/>
      <c r="D444" s="144"/>
      <c r="E444" s="19">
        <v>6500000</v>
      </c>
      <c r="F444" s="19"/>
      <c r="G444" s="42" t="s">
        <v>334</v>
      </c>
    </row>
    <row r="445" spans="1:7" ht="47.25" customHeight="1" x14ac:dyDescent="0.25">
      <c r="A445" s="10"/>
      <c r="B445" s="59"/>
      <c r="C445" s="144"/>
      <c r="D445" s="144"/>
      <c r="E445" s="19">
        <v>2800000</v>
      </c>
      <c r="F445" s="19"/>
      <c r="G445" s="42" t="s">
        <v>335</v>
      </c>
    </row>
    <row r="446" spans="1:7" ht="60" hidden="1" x14ac:dyDescent="0.25">
      <c r="A446" s="10"/>
      <c r="B446" s="16" t="s">
        <v>55</v>
      </c>
      <c r="C446" s="17">
        <f>C447</f>
        <v>0</v>
      </c>
      <c r="D446" s="17">
        <f>D447</f>
        <v>0</v>
      </c>
      <c r="E446" s="17">
        <f t="shared" ref="E446:F446" si="182">E447</f>
        <v>0</v>
      </c>
      <c r="F446" s="17">
        <f t="shared" si="182"/>
        <v>0</v>
      </c>
      <c r="G446" s="39"/>
    </row>
    <row r="447" spans="1:7" ht="15.75" hidden="1" x14ac:dyDescent="0.25">
      <c r="A447" s="10"/>
      <c r="B447" s="16"/>
      <c r="C447" s="19"/>
      <c r="D447" s="144"/>
      <c r="E447" s="19"/>
      <c r="F447" s="19"/>
      <c r="G447" s="42"/>
    </row>
    <row r="448" spans="1:7" ht="30" hidden="1" x14ac:dyDescent="0.25">
      <c r="A448" s="10"/>
      <c r="B448" s="16" t="s">
        <v>22</v>
      </c>
      <c r="C448" s="17">
        <f>C449</f>
        <v>0</v>
      </c>
      <c r="D448" s="17">
        <f>D449</f>
        <v>0</v>
      </c>
      <c r="E448" s="17">
        <f t="shared" ref="E448:F448" si="183">E449</f>
        <v>0</v>
      </c>
      <c r="F448" s="17">
        <f t="shared" si="183"/>
        <v>0</v>
      </c>
      <c r="G448" s="42"/>
    </row>
    <row r="449" spans="1:7" ht="15.75" hidden="1" x14ac:dyDescent="0.25">
      <c r="A449" s="10"/>
      <c r="B449" s="16"/>
      <c r="C449" s="19"/>
      <c r="D449" s="144"/>
      <c r="E449" s="19"/>
      <c r="F449" s="19"/>
      <c r="G449" s="42"/>
    </row>
    <row r="450" spans="1:7" ht="60" hidden="1" x14ac:dyDescent="0.25">
      <c r="A450" s="10"/>
      <c r="B450" s="16" t="s">
        <v>72</v>
      </c>
      <c r="C450" s="17">
        <f>C451</f>
        <v>0</v>
      </c>
      <c r="D450" s="17">
        <f>D451</f>
        <v>0</v>
      </c>
      <c r="E450" s="17">
        <f t="shared" ref="E450:F450" si="184">E451</f>
        <v>0</v>
      </c>
      <c r="F450" s="17">
        <f t="shared" si="184"/>
        <v>0</v>
      </c>
      <c r="G450" s="42"/>
    </row>
    <row r="451" spans="1:7" ht="15.75" hidden="1" x14ac:dyDescent="0.25">
      <c r="A451" s="10"/>
      <c r="B451" s="16"/>
      <c r="C451" s="19"/>
      <c r="D451" s="144"/>
      <c r="E451" s="19"/>
      <c r="F451" s="19"/>
      <c r="G451" s="42"/>
    </row>
    <row r="452" spans="1:7" ht="30" hidden="1" x14ac:dyDescent="0.25">
      <c r="A452" s="10"/>
      <c r="B452" s="58" t="s">
        <v>19</v>
      </c>
      <c r="C452" s="17">
        <f>C453</f>
        <v>0</v>
      </c>
      <c r="D452" s="17">
        <f>D453</f>
        <v>0</v>
      </c>
      <c r="E452" s="17">
        <f t="shared" ref="E452:F452" si="185">E453</f>
        <v>0</v>
      </c>
      <c r="F452" s="17">
        <f t="shared" si="185"/>
        <v>0</v>
      </c>
      <c r="G452" s="39"/>
    </row>
    <row r="453" spans="1:7" ht="15.75" hidden="1" x14ac:dyDescent="0.25">
      <c r="A453" s="10"/>
      <c r="B453" s="59"/>
      <c r="C453" s="144"/>
      <c r="D453" s="144"/>
      <c r="E453" s="19"/>
      <c r="F453" s="19"/>
      <c r="G453" s="42"/>
    </row>
    <row r="454" spans="1:7" ht="45" hidden="1" x14ac:dyDescent="0.25">
      <c r="A454" s="10"/>
      <c r="B454" s="58" t="s">
        <v>31</v>
      </c>
      <c r="C454" s="17">
        <f>C455+C456</f>
        <v>0</v>
      </c>
      <c r="D454" s="17">
        <f>D455+D456</f>
        <v>0</v>
      </c>
      <c r="E454" s="17">
        <f t="shared" ref="E454:F454" si="186">E455+E456</f>
        <v>0</v>
      </c>
      <c r="F454" s="17">
        <f t="shared" si="186"/>
        <v>0</v>
      </c>
      <c r="G454" s="39"/>
    </row>
    <row r="455" spans="1:7" ht="15.75" hidden="1" x14ac:dyDescent="0.25">
      <c r="A455" s="10"/>
      <c r="B455" s="16"/>
      <c r="C455" s="19"/>
      <c r="D455" s="144"/>
      <c r="E455" s="17"/>
      <c r="F455" s="17"/>
      <c r="G455" s="54"/>
    </row>
    <row r="456" spans="1:7" ht="15.75" hidden="1" x14ac:dyDescent="0.25">
      <c r="A456" s="10"/>
      <c r="B456" s="16"/>
      <c r="C456" s="19"/>
      <c r="D456" s="144"/>
      <c r="E456" s="17"/>
      <c r="F456" s="17"/>
      <c r="G456" s="42"/>
    </row>
    <row r="457" spans="1:7" ht="45" hidden="1" x14ac:dyDescent="0.25">
      <c r="A457" s="10"/>
      <c r="B457" s="16" t="s">
        <v>23</v>
      </c>
      <c r="C457" s="17">
        <f>C458</f>
        <v>0</v>
      </c>
      <c r="D457" s="17">
        <f>D458</f>
        <v>0</v>
      </c>
      <c r="E457" s="17">
        <f t="shared" ref="E457:F457" si="187">E458</f>
        <v>0</v>
      </c>
      <c r="F457" s="17">
        <f t="shared" si="187"/>
        <v>0</v>
      </c>
      <c r="G457" s="42"/>
    </row>
    <row r="458" spans="1:7" ht="15.75" hidden="1" x14ac:dyDescent="0.25">
      <c r="A458" s="10"/>
      <c r="B458" s="16"/>
      <c r="C458" s="19"/>
      <c r="D458" s="144"/>
      <c r="E458" s="17"/>
      <c r="F458" s="17"/>
      <c r="G458" s="42"/>
    </row>
    <row r="459" spans="1:7" ht="15.75" x14ac:dyDescent="0.25">
      <c r="A459" s="10"/>
      <c r="B459" s="106" t="s">
        <v>20</v>
      </c>
      <c r="C459" s="17">
        <f>C460</f>
        <v>0</v>
      </c>
      <c r="D459" s="17">
        <f>D460</f>
        <v>0</v>
      </c>
      <c r="E459" s="17">
        <f>E460</f>
        <v>3856983</v>
      </c>
      <c r="F459" s="17">
        <f t="shared" ref="F459" si="188">F460</f>
        <v>0</v>
      </c>
      <c r="G459" s="39"/>
    </row>
    <row r="460" spans="1:7" ht="30" x14ac:dyDescent="0.25">
      <c r="A460" s="10"/>
      <c r="B460" s="16"/>
      <c r="C460" s="19"/>
      <c r="D460" s="144"/>
      <c r="E460" s="19">
        <v>3856983</v>
      </c>
      <c r="F460" s="19"/>
      <c r="G460" s="39" t="s">
        <v>312</v>
      </c>
    </row>
    <row r="461" spans="1:7" ht="45" hidden="1" x14ac:dyDescent="0.25">
      <c r="A461" s="10"/>
      <c r="B461" s="106" t="s">
        <v>73</v>
      </c>
      <c r="C461" s="17">
        <f>C462</f>
        <v>0</v>
      </c>
      <c r="D461" s="17">
        <f>D462</f>
        <v>0</v>
      </c>
      <c r="E461" s="17">
        <f t="shared" ref="E461:F461" si="189">E462</f>
        <v>0</v>
      </c>
      <c r="F461" s="17">
        <f t="shared" si="189"/>
        <v>0</v>
      </c>
      <c r="G461" s="39"/>
    </row>
    <row r="462" spans="1:7" ht="15.75" hidden="1" x14ac:dyDescent="0.25">
      <c r="A462" s="10"/>
      <c r="B462" s="16"/>
      <c r="C462" s="19"/>
      <c r="D462" s="144"/>
      <c r="E462" s="19"/>
      <c r="F462" s="19"/>
      <c r="G462" s="42"/>
    </row>
    <row r="463" spans="1:7" ht="45" x14ac:dyDescent="0.25">
      <c r="A463" s="10"/>
      <c r="B463" s="16" t="s">
        <v>73</v>
      </c>
      <c r="C463" s="19">
        <f>C464</f>
        <v>0</v>
      </c>
      <c r="D463" s="144">
        <f>D464</f>
        <v>0</v>
      </c>
      <c r="E463" s="19">
        <f t="shared" ref="E463:F463" si="190">E464</f>
        <v>249750</v>
      </c>
      <c r="F463" s="19">
        <f t="shared" si="190"/>
        <v>0</v>
      </c>
      <c r="G463" s="42"/>
    </row>
    <row r="464" spans="1:7" ht="33" customHeight="1" x14ac:dyDescent="0.25">
      <c r="A464" s="10"/>
      <c r="B464" s="16"/>
      <c r="C464" s="19"/>
      <c r="D464" s="144"/>
      <c r="E464" s="19">
        <v>249750</v>
      </c>
      <c r="F464" s="19"/>
      <c r="G464" s="42" t="s">
        <v>307</v>
      </c>
    </row>
    <row r="465" spans="1:7" ht="30" hidden="1" x14ac:dyDescent="0.25">
      <c r="A465" s="10"/>
      <c r="B465" s="106" t="s">
        <v>295</v>
      </c>
      <c r="C465" s="17">
        <f>C466+C467</f>
        <v>0</v>
      </c>
      <c r="D465" s="17">
        <f>D466+D467</f>
        <v>0</v>
      </c>
      <c r="E465" s="17">
        <f t="shared" ref="E465:F465" si="191">E466+E467</f>
        <v>0</v>
      </c>
      <c r="F465" s="17">
        <f t="shared" si="191"/>
        <v>0</v>
      </c>
      <c r="G465" s="42"/>
    </row>
    <row r="466" spans="1:7" ht="15.75" hidden="1" x14ac:dyDescent="0.25">
      <c r="A466" s="10"/>
      <c r="B466" s="16"/>
      <c r="C466" s="19"/>
      <c r="D466" s="144"/>
      <c r="E466" s="19"/>
      <c r="F466" s="19"/>
      <c r="G466" s="42"/>
    </row>
    <row r="467" spans="1:7" ht="15.75" hidden="1" x14ac:dyDescent="0.25">
      <c r="A467" s="10"/>
      <c r="B467" s="16"/>
      <c r="C467" s="19"/>
      <c r="D467" s="144"/>
      <c r="E467" s="19"/>
      <c r="F467" s="19"/>
      <c r="G467" s="42"/>
    </row>
    <row r="468" spans="1:7" ht="30" hidden="1" x14ac:dyDescent="0.25">
      <c r="A468" s="10"/>
      <c r="B468" s="106" t="s">
        <v>53</v>
      </c>
      <c r="C468" s="17">
        <f>C469+C470</f>
        <v>0</v>
      </c>
      <c r="D468" s="17">
        <f>D469+D470</f>
        <v>0</v>
      </c>
      <c r="E468" s="17">
        <f t="shared" ref="E468:F468" si="192">E469+E470</f>
        <v>0</v>
      </c>
      <c r="F468" s="17">
        <f t="shared" si="192"/>
        <v>0</v>
      </c>
      <c r="G468" s="39"/>
    </row>
    <row r="469" spans="1:7" ht="15.75" hidden="1" x14ac:dyDescent="0.25">
      <c r="A469" s="10"/>
      <c r="B469" s="16"/>
      <c r="C469" s="19"/>
      <c r="D469" s="144"/>
      <c r="E469" s="19"/>
      <c r="F469" s="19"/>
      <c r="G469" s="42"/>
    </row>
    <row r="470" spans="1:7" ht="15.75" hidden="1" x14ac:dyDescent="0.25">
      <c r="A470" s="10"/>
      <c r="B470" s="16"/>
      <c r="C470" s="19"/>
      <c r="D470" s="144"/>
      <c r="E470" s="19"/>
      <c r="F470" s="19"/>
      <c r="G470" s="42"/>
    </row>
    <row r="471" spans="1:7" ht="45" x14ac:dyDescent="0.25">
      <c r="A471" s="10"/>
      <c r="B471" s="106" t="s">
        <v>137</v>
      </c>
      <c r="C471" s="17">
        <f>C472</f>
        <v>0</v>
      </c>
      <c r="D471" s="17">
        <f>D472</f>
        <v>0</v>
      </c>
      <c r="E471" s="17">
        <f t="shared" ref="E471:F471" si="193">E472</f>
        <v>44800</v>
      </c>
      <c r="F471" s="17">
        <f t="shared" si="193"/>
        <v>0</v>
      </c>
      <c r="G471" s="42"/>
    </row>
    <row r="472" spans="1:7" ht="30" x14ac:dyDescent="0.25">
      <c r="A472" s="10"/>
      <c r="B472" s="18"/>
      <c r="C472" s="19"/>
      <c r="D472" s="145"/>
      <c r="E472" s="19">
        <v>44800</v>
      </c>
      <c r="F472" s="19"/>
      <c r="G472" s="39" t="s">
        <v>312</v>
      </c>
    </row>
    <row r="473" spans="1:7" ht="30" hidden="1" x14ac:dyDescent="0.25">
      <c r="A473" s="10"/>
      <c r="B473" s="106" t="s">
        <v>144</v>
      </c>
      <c r="C473" s="17">
        <f>C474</f>
        <v>0</v>
      </c>
      <c r="D473" s="17">
        <f>D474</f>
        <v>0</v>
      </c>
      <c r="E473" s="17">
        <f t="shared" ref="E473:F473" si="194">E474</f>
        <v>0</v>
      </c>
      <c r="F473" s="17">
        <f t="shared" si="194"/>
        <v>0</v>
      </c>
      <c r="G473" s="42"/>
    </row>
    <row r="474" spans="1:7" ht="15.75" hidden="1" x14ac:dyDescent="0.25">
      <c r="A474" s="10"/>
      <c r="B474" s="16"/>
      <c r="C474" s="19"/>
      <c r="D474" s="144"/>
      <c r="E474" s="17"/>
      <c r="F474" s="17"/>
      <c r="G474" s="42"/>
    </row>
    <row r="475" spans="1:7" ht="45" x14ac:dyDescent="0.25">
      <c r="A475" s="10"/>
      <c r="B475" s="106" t="s">
        <v>15</v>
      </c>
      <c r="C475" s="17">
        <f t="shared" ref="C475:F475" si="195">C476+C477+C478</f>
        <v>0</v>
      </c>
      <c r="D475" s="17">
        <f t="shared" si="195"/>
        <v>0</v>
      </c>
      <c r="E475" s="17">
        <f t="shared" si="195"/>
        <v>471160</v>
      </c>
      <c r="F475" s="17">
        <f t="shared" si="195"/>
        <v>0</v>
      </c>
      <c r="G475" s="42"/>
    </row>
    <row r="476" spans="1:7" ht="33" customHeight="1" x14ac:dyDescent="0.25">
      <c r="A476" s="10"/>
      <c r="B476" s="18"/>
      <c r="C476" s="19"/>
      <c r="D476" s="145"/>
      <c r="E476" s="19">
        <v>471160</v>
      </c>
      <c r="F476" s="19"/>
      <c r="G476" s="39" t="s">
        <v>312</v>
      </c>
    </row>
    <row r="477" spans="1:7" ht="15.75" hidden="1" x14ac:dyDescent="0.25">
      <c r="A477" s="10"/>
      <c r="B477" s="106"/>
      <c r="C477" s="19"/>
      <c r="D477" s="19"/>
      <c r="E477" s="19"/>
      <c r="F477" s="19"/>
      <c r="G477" s="42"/>
    </row>
    <row r="478" spans="1:7" ht="15.75" hidden="1" x14ac:dyDescent="0.25">
      <c r="A478" s="10"/>
      <c r="B478" s="106"/>
      <c r="C478" s="19"/>
      <c r="D478" s="19"/>
      <c r="E478" s="19"/>
      <c r="F478" s="19"/>
      <c r="G478" s="42"/>
    </row>
    <row r="479" spans="1:7" ht="45" x14ac:dyDescent="0.25">
      <c r="A479" s="10"/>
      <c r="B479" s="106" t="s">
        <v>57</v>
      </c>
      <c r="C479" s="17">
        <f>C480</f>
        <v>0</v>
      </c>
      <c r="D479" s="17">
        <f t="shared" ref="D479:F479" si="196">D480</f>
        <v>0</v>
      </c>
      <c r="E479" s="17">
        <f t="shared" si="196"/>
        <v>39999</v>
      </c>
      <c r="F479" s="17">
        <f t="shared" si="196"/>
        <v>0</v>
      </c>
      <c r="G479" s="42"/>
    </row>
    <row r="480" spans="1:7" ht="36.75" customHeight="1" x14ac:dyDescent="0.25">
      <c r="A480" s="10"/>
      <c r="B480" s="18"/>
      <c r="C480" s="19"/>
      <c r="D480" s="145"/>
      <c r="E480" s="19">
        <v>39999</v>
      </c>
      <c r="F480" s="19"/>
      <c r="G480" s="39" t="s">
        <v>312</v>
      </c>
    </row>
    <row r="481" spans="1:7" ht="45" hidden="1" x14ac:dyDescent="0.25">
      <c r="A481" s="10"/>
      <c r="B481" s="16" t="s">
        <v>58</v>
      </c>
      <c r="C481" s="17">
        <f>C482</f>
        <v>0</v>
      </c>
      <c r="D481" s="17">
        <f t="shared" ref="D481:F481" si="197">D482</f>
        <v>0</v>
      </c>
      <c r="E481" s="17">
        <f t="shared" si="197"/>
        <v>0</v>
      </c>
      <c r="F481" s="17">
        <f t="shared" si="197"/>
        <v>0</v>
      </c>
      <c r="G481" s="42"/>
    </row>
    <row r="482" spans="1:7" ht="15.75" hidden="1" x14ac:dyDescent="0.25">
      <c r="A482" s="10"/>
      <c r="B482" s="18"/>
      <c r="C482" s="19"/>
      <c r="D482" s="145"/>
      <c r="E482" s="19"/>
      <c r="F482" s="19"/>
      <c r="G482" s="39"/>
    </row>
    <row r="483" spans="1:7" ht="15.75" hidden="1" x14ac:dyDescent="0.25">
      <c r="A483" s="10"/>
      <c r="B483" s="18"/>
      <c r="C483" s="19"/>
      <c r="D483" s="144"/>
      <c r="E483" s="17"/>
      <c r="F483" s="17"/>
      <c r="G483" s="42"/>
    </row>
    <row r="484" spans="1:7" ht="15.75" hidden="1" x14ac:dyDescent="0.25">
      <c r="A484" s="10"/>
      <c r="B484" s="18"/>
      <c r="C484" s="144"/>
      <c r="D484" s="144"/>
      <c r="E484" s="17"/>
      <c r="F484" s="17"/>
      <c r="G484" s="39"/>
    </row>
    <row r="485" spans="1:7" ht="15.75" hidden="1" x14ac:dyDescent="0.25">
      <c r="A485" s="10"/>
      <c r="B485" s="18"/>
      <c r="C485" s="144"/>
      <c r="D485" s="144"/>
      <c r="E485" s="17"/>
      <c r="F485" s="17"/>
      <c r="G485" s="42"/>
    </row>
    <row r="486" spans="1:7" ht="45" hidden="1" x14ac:dyDescent="0.25">
      <c r="A486" s="10"/>
      <c r="B486" s="106" t="s">
        <v>67</v>
      </c>
      <c r="C486" s="17">
        <f>C487</f>
        <v>0</v>
      </c>
      <c r="D486" s="17">
        <f>D487</f>
        <v>0</v>
      </c>
      <c r="E486" s="17">
        <f t="shared" ref="E486:F486" si="198">E487</f>
        <v>0</v>
      </c>
      <c r="F486" s="17">
        <f t="shared" si="198"/>
        <v>0</v>
      </c>
      <c r="G486" s="42"/>
    </row>
    <row r="487" spans="1:7" ht="15.75" hidden="1" x14ac:dyDescent="0.25">
      <c r="A487" s="10"/>
      <c r="B487" s="59"/>
      <c r="C487" s="144"/>
      <c r="D487" s="144"/>
      <c r="E487" s="17"/>
      <c r="F487" s="17"/>
      <c r="G487" s="42"/>
    </row>
    <row r="488" spans="1:7" ht="30" hidden="1" x14ac:dyDescent="0.25">
      <c r="A488" s="10"/>
      <c r="B488" s="106" t="s">
        <v>38</v>
      </c>
      <c r="C488" s="17">
        <f>C489</f>
        <v>0</v>
      </c>
      <c r="D488" s="17">
        <f>D489</f>
        <v>0</v>
      </c>
      <c r="E488" s="17">
        <f t="shared" ref="E488:F488" si="199">E489</f>
        <v>0</v>
      </c>
      <c r="F488" s="17">
        <f t="shared" si="199"/>
        <v>0</v>
      </c>
      <c r="G488" s="42"/>
    </row>
    <row r="489" spans="1:7" ht="15.75" hidden="1" x14ac:dyDescent="0.25">
      <c r="A489" s="10"/>
      <c r="B489" s="59"/>
      <c r="C489" s="144"/>
      <c r="D489" s="144"/>
      <c r="E489" s="17"/>
      <c r="F489" s="17"/>
      <c r="G489" s="42"/>
    </row>
    <row r="490" spans="1:7" ht="45" hidden="1" x14ac:dyDescent="0.25">
      <c r="A490" s="10"/>
      <c r="B490" s="106" t="s">
        <v>17</v>
      </c>
      <c r="C490" s="17">
        <f>C491+C492</f>
        <v>0</v>
      </c>
      <c r="D490" s="17">
        <f>D491+D492</f>
        <v>0</v>
      </c>
      <c r="E490" s="17">
        <f t="shared" ref="E490:F490" si="200">E491+E492</f>
        <v>0</v>
      </c>
      <c r="F490" s="17">
        <f t="shared" si="200"/>
        <v>0</v>
      </c>
      <c r="G490" s="42"/>
    </row>
    <row r="491" spans="1:7" ht="15.75" hidden="1" x14ac:dyDescent="0.25">
      <c r="A491" s="10"/>
      <c r="B491" s="59"/>
      <c r="C491" s="144"/>
      <c r="D491" s="144"/>
      <c r="E491" s="17"/>
      <c r="F491" s="17"/>
      <c r="G491" s="42"/>
    </row>
    <row r="492" spans="1:7" ht="30.75" hidden="1" customHeight="1" x14ac:dyDescent="0.25">
      <c r="A492" s="10"/>
      <c r="B492" s="59"/>
      <c r="C492" s="144"/>
      <c r="D492" s="144"/>
      <c r="E492" s="17"/>
      <c r="F492" s="17"/>
      <c r="G492" s="42"/>
    </row>
    <row r="493" spans="1:7" ht="30" x14ac:dyDescent="0.25">
      <c r="A493" s="10"/>
      <c r="B493" s="59" t="s">
        <v>38</v>
      </c>
      <c r="C493" s="144">
        <f>C494</f>
        <v>0</v>
      </c>
      <c r="D493" s="144">
        <f>D494</f>
        <v>0</v>
      </c>
      <c r="E493" s="17">
        <f t="shared" ref="E493:F493" si="201">E494</f>
        <v>249750</v>
      </c>
      <c r="F493" s="17">
        <f t="shared" si="201"/>
        <v>0</v>
      </c>
      <c r="G493" s="42"/>
    </row>
    <row r="494" spans="1:7" ht="34.5" customHeight="1" x14ac:dyDescent="0.25">
      <c r="A494" s="10"/>
      <c r="B494" s="59"/>
      <c r="C494" s="144"/>
      <c r="D494" s="144"/>
      <c r="E494" s="19">
        <v>249750</v>
      </c>
      <c r="F494" s="17"/>
      <c r="G494" s="42" t="s">
        <v>307</v>
      </c>
    </row>
    <row r="495" spans="1:7" ht="45" x14ac:dyDescent="0.25">
      <c r="A495" s="10"/>
      <c r="B495" s="106" t="s">
        <v>189</v>
      </c>
      <c r="C495" s="17">
        <f>C496+C497</f>
        <v>0</v>
      </c>
      <c r="D495" s="17">
        <f>D496+D497</f>
        <v>0</v>
      </c>
      <c r="E495" s="17">
        <f t="shared" ref="E495:F495" si="202">E496+E497</f>
        <v>314987</v>
      </c>
      <c r="F495" s="17">
        <f t="shared" si="202"/>
        <v>0</v>
      </c>
      <c r="G495" s="42"/>
    </row>
    <row r="496" spans="1:7" ht="32.25" customHeight="1" x14ac:dyDescent="0.25">
      <c r="A496" s="10"/>
      <c r="B496" s="18"/>
      <c r="C496" s="19"/>
      <c r="D496" s="145"/>
      <c r="E496" s="19">
        <v>314987</v>
      </c>
      <c r="F496" s="19"/>
      <c r="G496" s="39" t="s">
        <v>312</v>
      </c>
    </row>
    <row r="497" spans="1:7" ht="49.5" hidden="1" customHeight="1" x14ac:dyDescent="0.25">
      <c r="A497" s="10"/>
      <c r="B497" s="18"/>
      <c r="C497" s="19"/>
      <c r="D497" s="145"/>
      <c r="E497" s="19"/>
      <c r="F497" s="19"/>
      <c r="G497" s="42"/>
    </row>
    <row r="498" spans="1:7" ht="30" x14ac:dyDescent="0.25">
      <c r="A498" s="10"/>
      <c r="B498" s="106" t="s">
        <v>112</v>
      </c>
      <c r="C498" s="17">
        <f>C499</f>
        <v>0</v>
      </c>
      <c r="D498" s="17">
        <f>D499</f>
        <v>0</v>
      </c>
      <c r="E498" s="17">
        <f t="shared" ref="E498:F498" si="203">E499</f>
        <v>50000</v>
      </c>
      <c r="F498" s="17">
        <f t="shared" si="203"/>
        <v>0</v>
      </c>
      <c r="G498" s="42"/>
    </row>
    <row r="499" spans="1:7" ht="15.75" x14ac:dyDescent="0.25">
      <c r="A499" s="10"/>
      <c r="B499" s="18"/>
      <c r="C499" s="19"/>
      <c r="D499" s="145"/>
      <c r="E499" s="19">
        <v>50000</v>
      </c>
      <c r="F499" s="19"/>
      <c r="G499" s="42" t="s">
        <v>290</v>
      </c>
    </row>
    <row r="500" spans="1:7" ht="30" hidden="1" x14ac:dyDescent="0.25">
      <c r="A500" s="10"/>
      <c r="B500" s="106" t="s">
        <v>140</v>
      </c>
      <c r="C500" s="17">
        <f>C501</f>
        <v>0</v>
      </c>
      <c r="D500" s="17">
        <f>D501</f>
        <v>0</v>
      </c>
      <c r="E500" s="17">
        <f t="shared" ref="E500:F500" si="204">E501</f>
        <v>0</v>
      </c>
      <c r="F500" s="17">
        <f t="shared" si="204"/>
        <v>0</v>
      </c>
      <c r="G500" s="42"/>
    </row>
    <row r="501" spans="1:7" ht="15.75" hidden="1" x14ac:dyDescent="0.25">
      <c r="A501" s="10"/>
      <c r="B501" s="59"/>
      <c r="C501" s="145"/>
      <c r="D501" s="145"/>
      <c r="E501" s="17"/>
      <c r="F501" s="17"/>
      <c r="G501" s="42"/>
    </row>
    <row r="502" spans="1:7" ht="45" hidden="1" x14ac:dyDescent="0.25">
      <c r="A502" s="10"/>
      <c r="B502" s="16" t="s">
        <v>60</v>
      </c>
      <c r="C502" s="17">
        <f>C503</f>
        <v>0</v>
      </c>
      <c r="D502" s="17">
        <f>D503</f>
        <v>0</v>
      </c>
      <c r="E502" s="17">
        <f t="shared" ref="E502:F502" si="205">E503</f>
        <v>0</v>
      </c>
      <c r="F502" s="17">
        <f t="shared" si="205"/>
        <v>0</v>
      </c>
      <c r="G502" s="42"/>
    </row>
    <row r="503" spans="1:7" ht="15.75" hidden="1" x14ac:dyDescent="0.25">
      <c r="A503" s="10"/>
      <c r="B503" s="59"/>
      <c r="C503" s="145"/>
      <c r="D503" s="145"/>
      <c r="E503" s="17"/>
      <c r="F503" s="17"/>
      <c r="G503" s="42"/>
    </row>
    <row r="504" spans="1:7" ht="45" hidden="1" x14ac:dyDescent="0.25">
      <c r="A504" s="10"/>
      <c r="B504" s="16" t="s">
        <v>141</v>
      </c>
      <c r="C504" s="17">
        <f>C505+C506</f>
        <v>0</v>
      </c>
      <c r="D504" s="17">
        <f>D505+D506</f>
        <v>0</v>
      </c>
      <c r="E504" s="17">
        <f t="shared" ref="E504:F504" si="206">E505+E506</f>
        <v>0</v>
      </c>
      <c r="F504" s="17">
        <f t="shared" si="206"/>
        <v>0</v>
      </c>
      <c r="G504" s="39"/>
    </row>
    <row r="505" spans="1:7" ht="15.75" hidden="1" x14ac:dyDescent="0.25">
      <c r="A505" s="10"/>
      <c r="B505" s="59"/>
      <c r="C505" s="145"/>
      <c r="D505" s="145"/>
      <c r="E505" s="19"/>
      <c r="F505" s="19"/>
      <c r="G505" s="42"/>
    </row>
    <row r="506" spans="1:7" ht="15.75" hidden="1" x14ac:dyDescent="0.25">
      <c r="A506" s="10"/>
      <c r="B506" s="59"/>
      <c r="C506" s="145"/>
      <c r="D506" s="145"/>
      <c r="E506" s="19"/>
      <c r="F506" s="19"/>
      <c r="G506" s="42"/>
    </row>
    <row r="507" spans="1:7" ht="30" hidden="1" x14ac:dyDescent="0.25">
      <c r="A507" s="10"/>
      <c r="B507" s="16" t="s">
        <v>142</v>
      </c>
      <c r="C507" s="17">
        <f>C508</f>
        <v>0</v>
      </c>
      <c r="D507" s="17">
        <f>D508</f>
        <v>0</v>
      </c>
      <c r="E507" s="17">
        <f t="shared" ref="E507:F507" si="207">E508</f>
        <v>0</v>
      </c>
      <c r="F507" s="17">
        <f t="shared" si="207"/>
        <v>0</v>
      </c>
      <c r="G507" s="42"/>
    </row>
    <row r="508" spans="1:7" ht="15.75" hidden="1" x14ac:dyDescent="0.25">
      <c r="A508" s="10"/>
      <c r="B508" s="59"/>
      <c r="C508" s="145"/>
      <c r="D508" s="145"/>
      <c r="E508" s="19"/>
      <c r="F508" s="19"/>
      <c r="G508" s="42"/>
    </row>
    <row r="509" spans="1:7" ht="45" hidden="1" x14ac:dyDescent="0.25">
      <c r="A509" s="10"/>
      <c r="B509" s="16" t="s">
        <v>297</v>
      </c>
      <c r="C509" s="17">
        <f>C510+C511+C512+C513+C514</f>
        <v>0</v>
      </c>
      <c r="D509" s="17">
        <f>D510+D511+D512+D513+D514</f>
        <v>0</v>
      </c>
      <c r="E509" s="17">
        <f t="shared" ref="E509:F509" si="208">E510+E511+E512+E513+E514</f>
        <v>0</v>
      </c>
      <c r="F509" s="17">
        <f t="shared" si="208"/>
        <v>0</v>
      </c>
      <c r="G509" s="39"/>
    </row>
    <row r="510" spans="1:7" ht="44.25" hidden="1" customHeight="1" x14ac:dyDescent="0.25">
      <c r="A510" s="10"/>
      <c r="B510" s="18"/>
      <c r="C510" s="19"/>
      <c r="D510" s="145"/>
      <c r="E510" s="19"/>
      <c r="F510" s="19"/>
      <c r="G510" s="146"/>
    </row>
    <row r="511" spans="1:7" ht="15.75" hidden="1" x14ac:dyDescent="0.25">
      <c r="A511" s="10"/>
      <c r="B511" s="18"/>
      <c r="C511" s="19"/>
      <c r="D511" s="145"/>
      <c r="E511" s="19"/>
      <c r="F511" s="19"/>
      <c r="G511" s="42"/>
    </row>
    <row r="512" spans="1:7" ht="15.75" hidden="1" x14ac:dyDescent="0.25">
      <c r="A512" s="10"/>
      <c r="B512" s="59"/>
      <c r="C512" s="145"/>
      <c r="D512" s="145"/>
      <c r="E512" s="19"/>
      <c r="F512" s="19"/>
      <c r="G512" s="42"/>
    </row>
    <row r="513" spans="1:7" ht="15.75" hidden="1" x14ac:dyDescent="0.25">
      <c r="A513" s="10"/>
      <c r="B513" s="59"/>
      <c r="C513" s="145"/>
      <c r="D513" s="145"/>
      <c r="E513" s="19"/>
      <c r="F513" s="19"/>
      <c r="G513" s="42"/>
    </row>
    <row r="514" spans="1:7" ht="15.75" hidden="1" x14ac:dyDescent="0.25">
      <c r="A514" s="10"/>
      <c r="B514" s="16"/>
      <c r="C514" s="19"/>
      <c r="D514" s="19"/>
      <c r="E514" s="19"/>
      <c r="F514" s="19"/>
      <c r="G514" s="42"/>
    </row>
    <row r="515" spans="1:7" ht="30" x14ac:dyDescent="0.25">
      <c r="A515" s="10"/>
      <c r="B515" s="16" t="s">
        <v>115</v>
      </c>
      <c r="C515" s="17">
        <f>C516</f>
        <v>0</v>
      </c>
      <c r="D515" s="17">
        <f>D516</f>
        <v>0</v>
      </c>
      <c r="E515" s="17">
        <f t="shared" ref="E515:F515" si="209">E516</f>
        <v>23470</v>
      </c>
      <c r="F515" s="17">
        <f t="shared" si="209"/>
        <v>0</v>
      </c>
      <c r="G515" s="42"/>
    </row>
    <row r="516" spans="1:7" ht="30.75" customHeight="1" x14ac:dyDescent="0.25">
      <c r="A516" s="10"/>
      <c r="B516" s="18"/>
      <c r="C516" s="19"/>
      <c r="D516" s="145"/>
      <c r="E516" s="19">
        <v>23470</v>
      </c>
      <c r="F516" s="19"/>
      <c r="G516" s="39" t="s">
        <v>312</v>
      </c>
    </row>
    <row r="517" spans="1:7" ht="60" hidden="1" customHeight="1" x14ac:dyDescent="0.25">
      <c r="A517" s="10"/>
      <c r="B517" s="16" t="s">
        <v>195</v>
      </c>
      <c r="C517" s="17">
        <f>SUM(C518:C522)</f>
        <v>0</v>
      </c>
      <c r="D517" s="17">
        <f t="shared" ref="D517:F517" si="210">SUM(D518:D522)</f>
        <v>0</v>
      </c>
      <c r="E517" s="17">
        <f t="shared" si="210"/>
        <v>0</v>
      </c>
      <c r="F517" s="17">
        <f t="shared" si="210"/>
        <v>0</v>
      </c>
      <c r="G517" s="42"/>
    </row>
    <row r="518" spans="1:7" ht="137.25" hidden="1" customHeight="1" x14ac:dyDescent="0.25">
      <c r="A518" s="10"/>
      <c r="B518" s="18"/>
      <c r="C518" s="19"/>
      <c r="D518" s="19"/>
      <c r="E518" s="19"/>
      <c r="F518" s="19"/>
      <c r="G518" s="42"/>
    </row>
    <row r="519" spans="1:7" ht="77.25" hidden="1" customHeight="1" x14ac:dyDescent="0.25">
      <c r="A519" s="10"/>
      <c r="B519" s="18"/>
      <c r="C519" s="19"/>
      <c r="D519" s="19"/>
      <c r="E519" s="19"/>
      <c r="F519" s="19"/>
      <c r="G519" s="42"/>
    </row>
    <row r="520" spans="1:7" ht="106.5" hidden="1" customHeight="1" x14ac:dyDescent="0.25">
      <c r="A520" s="10"/>
      <c r="B520" s="18"/>
      <c r="C520" s="19"/>
      <c r="D520" s="19"/>
      <c r="E520" s="19"/>
      <c r="F520" s="19"/>
      <c r="G520" s="42"/>
    </row>
    <row r="521" spans="1:7" ht="15.75" hidden="1" x14ac:dyDescent="0.25">
      <c r="A521" s="10"/>
      <c r="B521" s="16"/>
      <c r="C521" s="17"/>
      <c r="D521" s="17"/>
      <c r="E521" s="17"/>
      <c r="F521" s="17"/>
      <c r="G521" s="42"/>
    </row>
    <row r="522" spans="1:7" ht="15.75" hidden="1" x14ac:dyDescent="0.25">
      <c r="A522" s="10"/>
      <c r="B522" s="59"/>
      <c r="C522" s="145"/>
      <c r="D522" s="145"/>
      <c r="E522" s="19"/>
      <c r="F522" s="19"/>
      <c r="G522" s="42"/>
    </row>
    <row r="523" spans="1:7" ht="47.25" customHeight="1" x14ac:dyDescent="0.25">
      <c r="A523" s="10"/>
      <c r="B523" s="16" t="s">
        <v>192</v>
      </c>
      <c r="C523" s="17">
        <f t="shared" ref="C523:F523" si="211">C524+C525</f>
        <v>0</v>
      </c>
      <c r="D523" s="17">
        <f t="shared" si="211"/>
        <v>0</v>
      </c>
      <c r="E523" s="17">
        <f t="shared" si="211"/>
        <v>249750</v>
      </c>
      <c r="F523" s="17">
        <f t="shared" si="211"/>
        <v>0</v>
      </c>
      <c r="G523" s="42"/>
    </row>
    <row r="524" spans="1:7" ht="32.25" customHeight="1" x14ac:dyDescent="0.25">
      <c r="A524" s="10"/>
      <c r="B524" s="16"/>
      <c r="C524" s="145"/>
      <c r="D524" s="145"/>
      <c r="E524" s="19">
        <v>249750</v>
      </c>
      <c r="F524" s="19"/>
      <c r="G524" s="42" t="s">
        <v>307</v>
      </c>
    </row>
    <row r="525" spans="1:7" ht="15.75" hidden="1" x14ac:dyDescent="0.25">
      <c r="A525" s="10"/>
      <c r="B525" s="59"/>
      <c r="C525" s="145"/>
      <c r="D525" s="145"/>
      <c r="E525" s="19"/>
      <c r="F525" s="19"/>
      <c r="G525" s="42"/>
    </row>
    <row r="526" spans="1:7" ht="57" x14ac:dyDescent="0.25">
      <c r="A526" s="10" t="s">
        <v>248</v>
      </c>
      <c r="B526" s="140" t="s">
        <v>249</v>
      </c>
      <c r="C526" s="12">
        <f t="shared" ref="C526:F526" si="212">C527+C535</f>
        <v>0</v>
      </c>
      <c r="D526" s="12">
        <f t="shared" si="212"/>
        <v>0</v>
      </c>
      <c r="E526" s="12">
        <f t="shared" si="212"/>
        <v>0</v>
      </c>
      <c r="F526" s="12">
        <f t="shared" si="212"/>
        <v>0</v>
      </c>
      <c r="G526" s="42"/>
    </row>
    <row r="527" spans="1:7" ht="30" hidden="1" x14ac:dyDescent="0.25">
      <c r="A527" s="10"/>
      <c r="B527" s="16" t="s">
        <v>19</v>
      </c>
      <c r="C527" s="17">
        <f t="shared" ref="C527:F527" si="213">SUM(C528:C534)</f>
        <v>0</v>
      </c>
      <c r="D527" s="17">
        <f t="shared" si="213"/>
        <v>0</v>
      </c>
      <c r="E527" s="17">
        <f t="shared" si="213"/>
        <v>0</v>
      </c>
      <c r="F527" s="17">
        <f t="shared" si="213"/>
        <v>0</v>
      </c>
      <c r="G527" s="42"/>
    </row>
    <row r="528" spans="1:7" ht="15" hidden="1" customHeight="1" x14ac:dyDescent="0.2">
      <c r="A528" s="188"/>
      <c r="B528" s="147"/>
      <c r="C528" s="186"/>
      <c r="D528" s="186"/>
      <c r="E528" s="191"/>
      <c r="F528" s="191"/>
      <c r="G528" s="206"/>
    </row>
    <row r="529" spans="1:14" ht="12.75" hidden="1" customHeight="1" x14ac:dyDescent="0.2">
      <c r="A529" s="189"/>
      <c r="B529" s="148"/>
      <c r="C529" s="187"/>
      <c r="D529" s="187"/>
      <c r="E529" s="193"/>
      <c r="F529" s="193"/>
      <c r="G529" s="207"/>
    </row>
    <row r="530" spans="1:14" ht="15" hidden="1" customHeight="1" x14ac:dyDescent="0.2">
      <c r="A530" s="188"/>
      <c r="B530" s="147"/>
      <c r="C530" s="186"/>
      <c r="D530" s="186"/>
      <c r="E530" s="191"/>
      <c r="F530" s="191"/>
      <c r="G530" s="149"/>
    </row>
    <row r="531" spans="1:14" ht="15" hidden="1" customHeight="1" x14ac:dyDescent="0.2">
      <c r="A531" s="190"/>
      <c r="B531" s="150"/>
      <c r="C531" s="194"/>
      <c r="D531" s="194"/>
      <c r="E531" s="192"/>
      <c r="F531" s="192"/>
      <c r="G531" s="151"/>
    </row>
    <row r="532" spans="1:14" ht="15" hidden="1" customHeight="1" x14ac:dyDescent="0.2">
      <c r="A532" s="189"/>
      <c r="B532" s="148"/>
      <c r="C532" s="187"/>
      <c r="D532" s="187"/>
      <c r="E532" s="193"/>
      <c r="F532" s="193"/>
      <c r="G532" s="124"/>
    </row>
    <row r="533" spans="1:14" ht="15.75" hidden="1" x14ac:dyDescent="0.25">
      <c r="A533" s="10"/>
      <c r="B533" s="59"/>
      <c r="C533" s="145"/>
      <c r="D533" s="145"/>
      <c r="E533" s="19"/>
      <c r="F533" s="19"/>
      <c r="G533" s="42"/>
    </row>
    <row r="534" spans="1:14" ht="15.75" hidden="1" x14ac:dyDescent="0.25">
      <c r="A534" s="10"/>
      <c r="B534" s="59"/>
      <c r="C534" s="145"/>
      <c r="D534" s="145"/>
      <c r="E534" s="19"/>
      <c r="F534" s="19"/>
      <c r="G534" s="42"/>
    </row>
    <row r="535" spans="1:14" ht="30.75" customHeight="1" x14ac:dyDescent="0.25">
      <c r="A535" s="10"/>
      <c r="B535" s="107" t="s">
        <v>297</v>
      </c>
      <c r="C535" s="17">
        <f>C536</f>
        <v>0</v>
      </c>
      <c r="D535" s="17">
        <f t="shared" ref="D535:F535" si="214">D536</f>
        <v>0</v>
      </c>
      <c r="E535" s="17">
        <f t="shared" si="214"/>
        <v>0</v>
      </c>
      <c r="F535" s="17">
        <f t="shared" si="214"/>
        <v>0</v>
      </c>
      <c r="G535" s="42"/>
    </row>
    <row r="536" spans="1:14" ht="127.5" customHeight="1" x14ac:dyDescent="0.25">
      <c r="A536" s="10"/>
      <c r="B536" s="59"/>
      <c r="C536" s="145"/>
      <c r="D536" s="145"/>
      <c r="E536" s="19"/>
      <c r="F536" s="19"/>
      <c r="G536" s="42" t="s">
        <v>338</v>
      </c>
    </row>
    <row r="537" spans="1:14" ht="46.5" customHeight="1" x14ac:dyDescent="0.25">
      <c r="A537" s="10" t="s">
        <v>106</v>
      </c>
      <c r="B537" s="113" t="s">
        <v>250</v>
      </c>
      <c r="C537" s="12">
        <f t="shared" ref="C537:F537" si="215">C538+C542+C548</f>
        <v>0</v>
      </c>
      <c r="D537" s="12">
        <f t="shared" si="215"/>
        <v>0</v>
      </c>
      <c r="E537" s="12">
        <f t="shared" si="215"/>
        <v>239543686</v>
      </c>
      <c r="F537" s="12">
        <f t="shared" si="215"/>
        <v>0</v>
      </c>
      <c r="G537" s="152"/>
      <c r="H537" s="153"/>
      <c r="I537" s="153"/>
      <c r="J537" s="153"/>
      <c r="K537" s="153"/>
      <c r="L537" s="153"/>
      <c r="M537" s="154"/>
      <c r="N537" s="155"/>
    </row>
    <row r="538" spans="1:14" ht="60.75" customHeight="1" x14ac:dyDescent="0.25">
      <c r="A538" s="10" t="s">
        <v>107</v>
      </c>
      <c r="B538" s="113" t="s">
        <v>49</v>
      </c>
      <c r="C538" s="12">
        <f t="shared" ref="C538:E538" si="216">C539</f>
        <v>0</v>
      </c>
      <c r="D538" s="12">
        <f t="shared" si="216"/>
        <v>0</v>
      </c>
      <c r="E538" s="12">
        <f t="shared" si="216"/>
        <v>98256786</v>
      </c>
      <c r="F538" s="12">
        <f>F539</f>
        <v>0</v>
      </c>
      <c r="G538" s="35"/>
    </row>
    <row r="539" spans="1:14" ht="30" x14ac:dyDescent="0.25">
      <c r="A539" s="10"/>
      <c r="B539" s="107" t="s">
        <v>115</v>
      </c>
      <c r="C539" s="17">
        <f t="shared" ref="C539:F539" si="217">SUM(C540:C541)</f>
        <v>0</v>
      </c>
      <c r="D539" s="17">
        <f t="shared" si="217"/>
        <v>0</v>
      </c>
      <c r="E539" s="17">
        <f t="shared" si="217"/>
        <v>98256786</v>
      </c>
      <c r="F539" s="17">
        <f t="shared" si="217"/>
        <v>0</v>
      </c>
      <c r="G539" s="35"/>
    </row>
    <row r="540" spans="1:14" ht="45.75" customHeight="1" x14ac:dyDescent="0.25">
      <c r="A540" s="10"/>
      <c r="B540" s="129" t="s">
        <v>270</v>
      </c>
      <c r="C540" s="19"/>
      <c r="D540" s="19"/>
      <c r="E540" s="19">
        <v>96256786</v>
      </c>
      <c r="F540" s="19"/>
      <c r="G540" s="1" t="s">
        <v>321</v>
      </c>
    </row>
    <row r="541" spans="1:14" ht="45" x14ac:dyDescent="0.25">
      <c r="A541" s="10"/>
      <c r="B541" s="129" t="s">
        <v>271</v>
      </c>
      <c r="C541" s="52"/>
      <c r="D541" s="52"/>
      <c r="E541" s="52">
        <v>2000000</v>
      </c>
      <c r="F541" s="52"/>
      <c r="G541" s="1" t="s">
        <v>320</v>
      </c>
    </row>
    <row r="542" spans="1:14" ht="42.75" x14ac:dyDescent="0.25">
      <c r="A542" s="10" t="s">
        <v>120</v>
      </c>
      <c r="B542" s="113" t="s">
        <v>251</v>
      </c>
      <c r="C542" s="12">
        <f>C543</f>
        <v>0</v>
      </c>
      <c r="D542" s="12">
        <f t="shared" ref="D542:F542" si="218">D543</f>
        <v>0</v>
      </c>
      <c r="E542" s="12">
        <f t="shared" si="218"/>
        <v>125000000</v>
      </c>
      <c r="F542" s="12">
        <f t="shared" si="218"/>
        <v>0</v>
      </c>
      <c r="G542" s="39"/>
    </row>
    <row r="543" spans="1:14" ht="30" x14ac:dyDescent="0.25">
      <c r="A543" s="10"/>
      <c r="B543" s="138" t="s">
        <v>115</v>
      </c>
      <c r="C543" s="17">
        <f t="shared" ref="C543:F543" si="219">C545+C544</f>
        <v>0</v>
      </c>
      <c r="D543" s="17">
        <f t="shared" si="219"/>
        <v>0</v>
      </c>
      <c r="E543" s="17">
        <f t="shared" si="219"/>
        <v>125000000</v>
      </c>
      <c r="F543" s="17">
        <f t="shared" si="219"/>
        <v>0</v>
      </c>
      <c r="G543" s="35"/>
    </row>
    <row r="544" spans="1:14" ht="15.75" hidden="1" x14ac:dyDescent="0.25">
      <c r="A544" s="10"/>
      <c r="B544" s="138"/>
      <c r="C544" s="17"/>
      <c r="D544" s="17"/>
      <c r="E544" s="17"/>
      <c r="F544" s="17"/>
      <c r="G544" s="35"/>
    </row>
    <row r="545" spans="1:14" ht="60" x14ac:dyDescent="0.25">
      <c r="A545" s="10"/>
      <c r="B545" s="156" t="s">
        <v>272</v>
      </c>
      <c r="C545" s="19"/>
      <c r="D545" s="19"/>
      <c r="E545" s="19">
        <v>125000000</v>
      </c>
      <c r="F545" s="19"/>
      <c r="G545" s="42" t="s">
        <v>337</v>
      </c>
    </row>
    <row r="546" spans="1:14" ht="15.75" hidden="1" x14ac:dyDescent="0.25">
      <c r="A546" s="10"/>
      <c r="B546" s="41"/>
      <c r="C546" s="19"/>
      <c r="D546" s="19"/>
      <c r="E546" s="19"/>
      <c r="F546" s="19"/>
      <c r="G546" s="111"/>
    </row>
    <row r="547" spans="1:14" ht="15.75" hidden="1" x14ac:dyDescent="0.25">
      <c r="A547" s="10"/>
      <c r="B547" s="131"/>
      <c r="C547" s="65"/>
      <c r="D547" s="65"/>
      <c r="E547" s="52"/>
      <c r="F547" s="157"/>
      <c r="G547" s="39"/>
    </row>
    <row r="548" spans="1:14" ht="102" customHeight="1" x14ac:dyDescent="0.25">
      <c r="A548" s="10" t="s">
        <v>143</v>
      </c>
      <c r="B548" s="14" t="s">
        <v>252</v>
      </c>
      <c r="C548" s="12">
        <f>C549</f>
        <v>0</v>
      </c>
      <c r="D548" s="12">
        <f>D549</f>
        <v>0</v>
      </c>
      <c r="E548" s="12">
        <f t="shared" ref="E548:F548" si="220">E549</f>
        <v>16286900</v>
      </c>
      <c r="F548" s="12">
        <f t="shared" si="220"/>
        <v>0</v>
      </c>
      <c r="G548" s="111"/>
    </row>
    <row r="549" spans="1:14" ht="30" x14ac:dyDescent="0.25">
      <c r="A549" s="10"/>
      <c r="B549" s="138" t="s">
        <v>115</v>
      </c>
      <c r="C549" s="17">
        <f>SUM(C550:C551)</f>
        <v>0</v>
      </c>
      <c r="D549" s="17">
        <f>SUM(D550:D551)</f>
        <v>0</v>
      </c>
      <c r="E549" s="17">
        <f t="shared" ref="E549:F549" si="221">SUM(E550:E551)</f>
        <v>16286900</v>
      </c>
      <c r="F549" s="17">
        <f t="shared" si="221"/>
        <v>0</v>
      </c>
      <c r="G549" s="111"/>
    </row>
    <row r="550" spans="1:14" ht="106.5" customHeight="1" x14ac:dyDescent="0.25">
      <c r="A550" s="10"/>
      <c r="B550" s="18" t="s">
        <v>270</v>
      </c>
      <c r="C550" s="19"/>
      <c r="D550" s="20"/>
      <c r="E550" s="19">
        <v>16286900</v>
      </c>
      <c r="F550" s="19">
        <v>0</v>
      </c>
      <c r="G550" s="42" t="s">
        <v>322</v>
      </c>
    </row>
    <row r="551" spans="1:14" ht="15.75" hidden="1" x14ac:dyDescent="0.25">
      <c r="A551" s="10"/>
      <c r="B551" s="41"/>
      <c r="C551" s="19"/>
      <c r="D551" s="20"/>
      <c r="E551" s="19"/>
      <c r="F551" s="19"/>
      <c r="G551" s="89"/>
    </row>
    <row r="552" spans="1:14" ht="45" customHeight="1" x14ac:dyDescent="0.25">
      <c r="A552" s="10" t="s">
        <v>3</v>
      </c>
      <c r="B552" s="113" t="s">
        <v>253</v>
      </c>
      <c r="C552" s="12">
        <f t="shared" ref="C552:F552" si="222">C553+C562+C566+C569+C574</f>
        <v>28270500</v>
      </c>
      <c r="D552" s="12">
        <f t="shared" si="222"/>
        <v>0</v>
      </c>
      <c r="E552" s="12">
        <f t="shared" si="222"/>
        <v>576950</v>
      </c>
      <c r="F552" s="12">
        <f t="shared" si="222"/>
        <v>0</v>
      </c>
      <c r="G552" s="35"/>
    </row>
    <row r="553" spans="1:14" ht="81.75" customHeight="1" x14ac:dyDescent="0.25">
      <c r="A553" s="10" t="s">
        <v>4</v>
      </c>
      <c r="B553" s="14" t="s">
        <v>254</v>
      </c>
      <c r="C553" s="12">
        <f t="shared" ref="C553:F553" si="223">C554+C557</f>
        <v>28270500</v>
      </c>
      <c r="D553" s="12">
        <f t="shared" si="223"/>
        <v>0</v>
      </c>
      <c r="E553" s="12">
        <f t="shared" si="223"/>
        <v>576950</v>
      </c>
      <c r="F553" s="12">
        <f t="shared" si="223"/>
        <v>0</v>
      </c>
      <c r="G553" s="35"/>
    </row>
    <row r="554" spans="1:14" ht="48" customHeight="1" x14ac:dyDescent="0.25">
      <c r="A554" s="87"/>
      <c r="B554" s="106" t="s">
        <v>55</v>
      </c>
      <c r="C554" s="17">
        <f t="shared" ref="C554:F554" si="224">SUM(C555:C556)</f>
        <v>28270500</v>
      </c>
      <c r="D554" s="17">
        <f t="shared" si="224"/>
        <v>0</v>
      </c>
      <c r="E554" s="17">
        <f t="shared" si="224"/>
        <v>576950</v>
      </c>
      <c r="F554" s="17">
        <f t="shared" si="224"/>
        <v>0</v>
      </c>
      <c r="G554" s="35"/>
    </row>
    <row r="555" spans="1:14" ht="66" customHeight="1" x14ac:dyDescent="0.25">
      <c r="A555" s="87"/>
      <c r="B555" s="158" t="s">
        <v>280</v>
      </c>
      <c r="C555" s="19">
        <v>11207800</v>
      </c>
      <c r="D555" s="19"/>
      <c r="E555" s="19">
        <v>228731</v>
      </c>
      <c r="F555" s="19"/>
      <c r="G555" s="42" t="s">
        <v>353</v>
      </c>
    </row>
    <row r="556" spans="1:14" ht="93.75" customHeight="1" x14ac:dyDescent="0.25">
      <c r="A556" s="87"/>
      <c r="B556" s="158" t="s">
        <v>281</v>
      </c>
      <c r="C556" s="19">
        <v>17062700</v>
      </c>
      <c r="D556" s="19"/>
      <c r="E556" s="19">
        <v>348219</v>
      </c>
      <c r="F556" s="19"/>
      <c r="G556" s="42" t="s">
        <v>354</v>
      </c>
    </row>
    <row r="557" spans="1:14" s="99" customFormat="1" ht="45" hidden="1" x14ac:dyDescent="0.25">
      <c r="A557" s="159"/>
      <c r="B557" s="81" t="s">
        <v>23</v>
      </c>
      <c r="C557" s="17">
        <f>C558</f>
        <v>0</v>
      </c>
      <c r="D557" s="17">
        <f>D558</f>
        <v>0</v>
      </c>
      <c r="E557" s="17">
        <f t="shared" ref="E557:F557" si="225">E558</f>
        <v>0</v>
      </c>
      <c r="F557" s="17">
        <f t="shared" si="225"/>
        <v>0</v>
      </c>
      <c r="G557" s="89"/>
      <c r="H557" s="98"/>
      <c r="I557" s="98"/>
      <c r="J557" s="98"/>
      <c r="K557" s="98"/>
      <c r="L557" s="98"/>
      <c r="M557" s="98"/>
      <c r="N557" s="98"/>
    </row>
    <row r="558" spans="1:14" ht="15.75" hidden="1" x14ac:dyDescent="0.25">
      <c r="A558" s="87"/>
      <c r="B558" s="85"/>
      <c r="C558" s="19"/>
      <c r="D558" s="19"/>
      <c r="E558" s="19"/>
      <c r="F558" s="19"/>
      <c r="G558" s="89"/>
    </row>
    <row r="559" spans="1:14" ht="15.75" hidden="1" x14ac:dyDescent="0.25">
      <c r="A559" s="87"/>
      <c r="B559" s="85"/>
      <c r="C559" s="19"/>
      <c r="D559" s="19"/>
      <c r="E559" s="19"/>
      <c r="F559" s="19"/>
      <c r="G559" s="42"/>
    </row>
    <row r="560" spans="1:14" ht="15.75" hidden="1" x14ac:dyDescent="0.25">
      <c r="A560" s="87"/>
      <c r="B560" s="85"/>
      <c r="C560" s="19"/>
      <c r="D560" s="19"/>
      <c r="E560" s="19"/>
      <c r="F560" s="19"/>
      <c r="G560" s="42"/>
    </row>
    <row r="561" spans="1:7" ht="15.75" hidden="1" x14ac:dyDescent="0.25">
      <c r="A561" s="87"/>
      <c r="B561" s="158"/>
      <c r="C561" s="19"/>
      <c r="D561" s="19"/>
      <c r="E561" s="19"/>
      <c r="F561" s="19"/>
      <c r="G561" s="42"/>
    </row>
    <row r="562" spans="1:7" ht="72" hidden="1" customHeight="1" x14ac:dyDescent="0.25">
      <c r="A562" s="10" t="s">
        <v>48</v>
      </c>
      <c r="B562" s="108" t="s">
        <v>114</v>
      </c>
      <c r="C562" s="12">
        <f>C563</f>
        <v>0</v>
      </c>
      <c r="D562" s="12">
        <f>D563</f>
        <v>0</v>
      </c>
      <c r="E562" s="12">
        <f t="shared" ref="E562:F562" si="226">E563</f>
        <v>0</v>
      </c>
      <c r="F562" s="12">
        <f t="shared" si="226"/>
        <v>0</v>
      </c>
      <c r="G562" s="35"/>
    </row>
    <row r="563" spans="1:7" ht="47.25" hidden="1" customHeight="1" x14ac:dyDescent="0.25">
      <c r="A563" s="10"/>
      <c r="B563" s="106" t="s">
        <v>55</v>
      </c>
      <c r="C563" s="17">
        <f>SUM(C564:C565)</f>
        <v>0</v>
      </c>
      <c r="D563" s="17">
        <f>SUM(D564:D565)</f>
        <v>0</v>
      </c>
      <c r="E563" s="17">
        <f t="shared" ref="E563:F563" si="227">SUM(E564:E565)</f>
        <v>0</v>
      </c>
      <c r="F563" s="17">
        <f t="shared" si="227"/>
        <v>0</v>
      </c>
      <c r="G563" s="28"/>
    </row>
    <row r="564" spans="1:7" ht="105.75" hidden="1" customHeight="1" x14ac:dyDescent="0.25">
      <c r="A564" s="10"/>
      <c r="B564" s="129"/>
      <c r="C564" s="19"/>
      <c r="D564" s="19"/>
      <c r="E564" s="19"/>
      <c r="F564" s="19"/>
      <c r="G564" s="29"/>
    </row>
    <row r="565" spans="1:7" ht="15.75" hidden="1" x14ac:dyDescent="0.25">
      <c r="A565" s="10"/>
      <c r="B565" s="85"/>
      <c r="C565" s="19"/>
      <c r="D565" s="19"/>
      <c r="E565" s="19"/>
      <c r="F565" s="19"/>
      <c r="G565" s="42"/>
    </row>
    <row r="566" spans="1:7" ht="128.25" hidden="1" x14ac:dyDescent="0.25">
      <c r="A566" s="10" t="s">
        <v>52</v>
      </c>
      <c r="B566" s="108" t="s">
        <v>255</v>
      </c>
      <c r="C566" s="12">
        <f t="shared" ref="C566:F566" si="228">C567</f>
        <v>0</v>
      </c>
      <c r="D566" s="12">
        <f t="shared" si="228"/>
        <v>0</v>
      </c>
      <c r="E566" s="12">
        <f t="shared" si="228"/>
        <v>0</v>
      </c>
      <c r="F566" s="12">
        <f t="shared" si="228"/>
        <v>0</v>
      </c>
      <c r="G566" s="35"/>
    </row>
    <row r="567" spans="1:7" ht="30" hidden="1" x14ac:dyDescent="0.25">
      <c r="A567" s="10"/>
      <c r="B567" s="16" t="s">
        <v>54</v>
      </c>
      <c r="C567" s="17">
        <f t="shared" ref="C567:F567" si="229">SUM(C568:C568)</f>
        <v>0</v>
      </c>
      <c r="D567" s="17">
        <f t="shared" si="229"/>
        <v>0</v>
      </c>
      <c r="E567" s="17">
        <f t="shared" si="229"/>
        <v>0</v>
      </c>
      <c r="F567" s="17">
        <f t="shared" si="229"/>
        <v>0</v>
      </c>
      <c r="G567" s="35"/>
    </row>
    <row r="568" spans="1:7" ht="15.75" hidden="1" x14ac:dyDescent="0.25">
      <c r="A568" s="10"/>
      <c r="B568" s="67"/>
      <c r="C568" s="19"/>
      <c r="D568" s="19"/>
      <c r="E568" s="19"/>
      <c r="F568" s="19"/>
      <c r="G568" s="35"/>
    </row>
    <row r="569" spans="1:7" ht="57" hidden="1" x14ac:dyDescent="0.25">
      <c r="A569" s="10" t="s">
        <v>5</v>
      </c>
      <c r="B569" s="14" t="s">
        <v>6</v>
      </c>
      <c r="C569" s="12">
        <f t="shared" ref="C569:F569" si="230">C570</f>
        <v>0</v>
      </c>
      <c r="D569" s="12">
        <f t="shared" si="230"/>
        <v>0</v>
      </c>
      <c r="E569" s="12">
        <f t="shared" si="230"/>
        <v>0</v>
      </c>
      <c r="F569" s="12">
        <f t="shared" si="230"/>
        <v>0</v>
      </c>
      <c r="G569" s="35"/>
    </row>
    <row r="570" spans="1:7" ht="30" hidden="1" x14ac:dyDescent="0.25">
      <c r="A570" s="10"/>
      <c r="B570" s="16" t="s">
        <v>54</v>
      </c>
      <c r="C570" s="17">
        <f>C571+C572+C573</f>
        <v>0</v>
      </c>
      <c r="D570" s="17">
        <f>D571+D572+D573</f>
        <v>0</v>
      </c>
      <c r="E570" s="17">
        <f t="shared" ref="E570:F570" si="231">E571+E572+E573</f>
        <v>0</v>
      </c>
      <c r="F570" s="17">
        <f t="shared" si="231"/>
        <v>0</v>
      </c>
      <c r="G570" s="35"/>
    </row>
    <row r="571" spans="1:7" ht="15.75" hidden="1" x14ac:dyDescent="0.25">
      <c r="A571" s="87"/>
      <c r="B571" s="129"/>
      <c r="C571" s="19"/>
      <c r="D571" s="19"/>
      <c r="E571" s="19"/>
      <c r="F571" s="19"/>
      <c r="G571" s="42"/>
    </row>
    <row r="572" spans="1:7" ht="15.75" hidden="1" x14ac:dyDescent="0.25">
      <c r="A572" s="87"/>
      <c r="B572" s="45"/>
      <c r="C572" s="19"/>
      <c r="D572" s="19"/>
      <c r="E572" s="19"/>
      <c r="F572" s="19"/>
      <c r="G572" s="42"/>
    </row>
    <row r="573" spans="1:7" ht="15.75" hidden="1" x14ac:dyDescent="0.25">
      <c r="A573" s="87"/>
      <c r="B573" s="45"/>
      <c r="C573" s="19"/>
      <c r="D573" s="19"/>
      <c r="E573" s="19"/>
      <c r="F573" s="19"/>
      <c r="G573" s="42"/>
    </row>
    <row r="574" spans="1:7" ht="86.25" hidden="1" customHeight="1" x14ac:dyDescent="0.25">
      <c r="A574" s="10" t="s">
        <v>257</v>
      </c>
      <c r="B574" s="14" t="s">
        <v>256</v>
      </c>
      <c r="C574" s="12">
        <f>C575+C579</f>
        <v>0</v>
      </c>
      <c r="D574" s="12">
        <f>D575+D579</f>
        <v>0</v>
      </c>
      <c r="E574" s="12">
        <f t="shared" ref="E574:F574" si="232">E575+E579</f>
        <v>0</v>
      </c>
      <c r="F574" s="12">
        <f t="shared" si="232"/>
        <v>0</v>
      </c>
      <c r="G574" s="160"/>
    </row>
    <row r="575" spans="1:7" ht="48.75" hidden="1" customHeight="1" x14ac:dyDescent="0.25">
      <c r="A575" s="10"/>
      <c r="B575" s="106" t="s">
        <v>55</v>
      </c>
      <c r="C575" s="17">
        <f>C578+C577+C576</f>
        <v>0</v>
      </c>
      <c r="D575" s="17">
        <f>D578+D577+D576</f>
        <v>0</v>
      </c>
      <c r="E575" s="17">
        <f t="shared" ref="E575:F575" si="233">E578+E577+E576</f>
        <v>0</v>
      </c>
      <c r="F575" s="17">
        <f t="shared" si="233"/>
        <v>0</v>
      </c>
      <c r="G575" s="35"/>
    </row>
    <row r="576" spans="1:7" ht="15.75" hidden="1" x14ac:dyDescent="0.25">
      <c r="A576" s="10"/>
      <c r="B576" s="129"/>
      <c r="C576" s="19"/>
      <c r="D576" s="19"/>
      <c r="E576" s="19"/>
      <c r="F576" s="19"/>
      <c r="G576" s="42"/>
    </row>
    <row r="577" spans="1:14" ht="64.5" hidden="1" customHeight="1" x14ac:dyDescent="0.25">
      <c r="A577" s="10"/>
      <c r="B577" s="129"/>
      <c r="C577" s="19"/>
      <c r="D577" s="19"/>
      <c r="E577" s="19"/>
      <c r="F577" s="19"/>
      <c r="G577" s="42"/>
    </row>
    <row r="578" spans="1:14" ht="15.75" hidden="1" x14ac:dyDescent="0.25">
      <c r="A578" s="10"/>
      <c r="B578" s="129"/>
      <c r="C578" s="19"/>
      <c r="D578" s="19"/>
      <c r="E578" s="19"/>
      <c r="F578" s="19"/>
      <c r="G578" s="35"/>
    </row>
    <row r="579" spans="1:14" ht="30" hidden="1" x14ac:dyDescent="0.25">
      <c r="A579" s="10"/>
      <c r="B579" s="107" t="s">
        <v>53</v>
      </c>
      <c r="C579" s="19">
        <f>C580</f>
        <v>0</v>
      </c>
      <c r="D579" s="19">
        <f>D580</f>
        <v>0</v>
      </c>
      <c r="E579" s="19">
        <f t="shared" ref="E579:F579" si="234">E580</f>
        <v>0</v>
      </c>
      <c r="F579" s="19">
        <f t="shared" si="234"/>
        <v>0</v>
      </c>
      <c r="G579" s="35"/>
    </row>
    <row r="580" spans="1:14" ht="15.75" hidden="1" x14ac:dyDescent="0.25">
      <c r="A580" s="10"/>
      <c r="B580" s="73"/>
      <c r="C580" s="19"/>
      <c r="D580" s="19"/>
      <c r="E580" s="17"/>
      <c r="F580" s="17"/>
      <c r="G580" s="35"/>
    </row>
    <row r="581" spans="1:14" ht="42.75" hidden="1" customHeight="1" x14ac:dyDescent="0.25">
      <c r="A581" s="10" t="s">
        <v>131</v>
      </c>
      <c r="B581" s="161" t="s">
        <v>128</v>
      </c>
      <c r="C581" s="12">
        <f>C582+C587</f>
        <v>0</v>
      </c>
      <c r="D581" s="12">
        <f>D582+D587</f>
        <v>0</v>
      </c>
      <c r="E581" s="12">
        <f t="shared" ref="E581:F581" si="235">E582+E587</f>
        <v>0</v>
      </c>
      <c r="F581" s="12">
        <f t="shared" si="235"/>
        <v>0</v>
      </c>
      <c r="G581" s="35"/>
    </row>
    <row r="582" spans="1:14" ht="57" hidden="1" x14ac:dyDescent="0.25">
      <c r="A582" s="10" t="s">
        <v>129</v>
      </c>
      <c r="B582" s="161" t="s">
        <v>130</v>
      </c>
      <c r="C582" s="12">
        <f>C583</f>
        <v>0</v>
      </c>
      <c r="D582" s="12">
        <f>D583</f>
        <v>0</v>
      </c>
      <c r="E582" s="12">
        <f t="shared" ref="E582:F582" si="236">E583</f>
        <v>0</v>
      </c>
      <c r="F582" s="12">
        <f t="shared" si="236"/>
        <v>0</v>
      </c>
      <c r="G582" s="35"/>
    </row>
    <row r="583" spans="1:14" ht="30.75" hidden="1" customHeight="1" x14ac:dyDescent="0.25">
      <c r="A583" s="10"/>
      <c r="B583" s="162" t="s">
        <v>139</v>
      </c>
      <c r="C583" s="19">
        <f>C584+C585+C586</f>
        <v>0</v>
      </c>
      <c r="D583" s="19">
        <f>D584+D585+D586</f>
        <v>0</v>
      </c>
      <c r="E583" s="19">
        <f t="shared" ref="E583:F583" si="237">E584+E585+E586</f>
        <v>0</v>
      </c>
      <c r="F583" s="19">
        <f t="shared" si="237"/>
        <v>0</v>
      </c>
      <c r="G583" s="35"/>
    </row>
    <row r="584" spans="1:14" ht="105" hidden="1" customHeight="1" x14ac:dyDescent="0.25">
      <c r="A584" s="10"/>
      <c r="B584" s="163"/>
      <c r="C584" s="19"/>
      <c r="D584" s="19"/>
      <c r="E584" s="19"/>
      <c r="F584" s="19"/>
      <c r="G584" s="42"/>
    </row>
    <row r="585" spans="1:14" ht="15.75" hidden="1" x14ac:dyDescent="0.25">
      <c r="A585" s="10"/>
      <c r="B585" s="163"/>
      <c r="C585" s="19"/>
      <c r="D585" s="19"/>
      <c r="E585" s="19"/>
      <c r="F585" s="19"/>
      <c r="G585" s="35"/>
    </row>
    <row r="586" spans="1:14" ht="15.75" hidden="1" x14ac:dyDescent="0.25">
      <c r="A586" s="10"/>
      <c r="B586" s="73"/>
      <c r="C586" s="19"/>
      <c r="D586" s="19"/>
      <c r="E586" s="19"/>
      <c r="F586" s="17"/>
      <c r="G586" s="42"/>
    </row>
    <row r="587" spans="1:14" s="95" customFormat="1" ht="42.75" hidden="1" x14ac:dyDescent="0.25">
      <c r="A587" s="10" t="s">
        <v>179</v>
      </c>
      <c r="B587" s="161" t="s">
        <v>193</v>
      </c>
      <c r="C587" s="12">
        <f t="shared" ref="C587:D588" si="238">C588</f>
        <v>0</v>
      </c>
      <c r="D587" s="12">
        <f t="shared" si="238"/>
        <v>0</v>
      </c>
      <c r="E587" s="12">
        <f t="shared" ref="E587:F588" si="239">E588</f>
        <v>0</v>
      </c>
      <c r="F587" s="12">
        <f t="shared" si="239"/>
        <v>0</v>
      </c>
      <c r="G587" s="135"/>
      <c r="H587" s="94"/>
      <c r="I587" s="94"/>
      <c r="J587" s="94"/>
      <c r="K587" s="94"/>
      <c r="L587" s="94"/>
      <c r="M587" s="94"/>
      <c r="N587" s="94"/>
    </row>
    <row r="588" spans="1:14" ht="30" hidden="1" x14ac:dyDescent="0.25">
      <c r="A588" s="10"/>
      <c r="B588" s="162" t="s">
        <v>139</v>
      </c>
      <c r="C588" s="19">
        <f t="shared" si="238"/>
        <v>0</v>
      </c>
      <c r="D588" s="19">
        <f t="shared" si="238"/>
        <v>0</v>
      </c>
      <c r="E588" s="19">
        <f t="shared" si="239"/>
        <v>0</v>
      </c>
      <c r="F588" s="19">
        <f t="shared" si="239"/>
        <v>0</v>
      </c>
      <c r="G588" s="42"/>
    </row>
    <row r="589" spans="1:14" ht="15.75" hidden="1" x14ac:dyDescent="0.25">
      <c r="A589" s="10"/>
      <c r="B589" s="73"/>
      <c r="C589" s="19"/>
      <c r="D589" s="19"/>
      <c r="E589" s="19"/>
      <c r="F589" s="17"/>
      <c r="G589" s="89"/>
    </row>
    <row r="590" spans="1:14" ht="59.25" customHeight="1" x14ac:dyDescent="0.25">
      <c r="A590" s="10" t="s">
        <v>162</v>
      </c>
      <c r="B590" s="164" t="s">
        <v>258</v>
      </c>
      <c r="C590" s="12">
        <f t="shared" ref="C590:F590" si="240">C591+C594</f>
        <v>0</v>
      </c>
      <c r="D590" s="12">
        <f t="shared" si="240"/>
        <v>0</v>
      </c>
      <c r="E590" s="12">
        <f t="shared" si="240"/>
        <v>1705000</v>
      </c>
      <c r="F590" s="12">
        <f t="shared" si="240"/>
        <v>0</v>
      </c>
      <c r="G590" s="35"/>
    </row>
    <row r="591" spans="1:14" ht="58.5" customHeight="1" x14ac:dyDescent="0.25">
      <c r="A591" s="10" t="s">
        <v>163</v>
      </c>
      <c r="B591" s="164" t="s">
        <v>164</v>
      </c>
      <c r="C591" s="12">
        <f>C592</f>
        <v>0</v>
      </c>
      <c r="D591" s="12">
        <f>D592</f>
        <v>0</v>
      </c>
      <c r="E591" s="12">
        <f t="shared" ref="E591:F591" si="241">E592</f>
        <v>1705000</v>
      </c>
      <c r="F591" s="12">
        <f t="shared" si="241"/>
        <v>0</v>
      </c>
      <c r="G591" s="35"/>
    </row>
    <row r="592" spans="1:14" ht="42.75" customHeight="1" x14ac:dyDescent="0.25">
      <c r="A592" s="10"/>
      <c r="B592" s="163" t="s">
        <v>294</v>
      </c>
      <c r="C592" s="17">
        <f t="shared" ref="C592:F592" si="242">SUM(C593:C598)</f>
        <v>0</v>
      </c>
      <c r="D592" s="17">
        <f t="shared" si="242"/>
        <v>0</v>
      </c>
      <c r="E592" s="17">
        <f t="shared" si="242"/>
        <v>1705000</v>
      </c>
      <c r="F592" s="17">
        <f t="shared" si="242"/>
        <v>0</v>
      </c>
      <c r="G592" s="35"/>
    </row>
    <row r="593" spans="1:7" ht="30" x14ac:dyDescent="0.25">
      <c r="A593" s="10"/>
      <c r="B593" s="163"/>
      <c r="C593" s="19"/>
      <c r="D593" s="19"/>
      <c r="E593" s="19">
        <v>1705000</v>
      </c>
      <c r="F593" s="17"/>
      <c r="G593" s="39" t="s">
        <v>312</v>
      </c>
    </row>
    <row r="594" spans="1:7" ht="71.25" hidden="1" x14ac:dyDescent="0.25">
      <c r="A594" s="10" t="s">
        <v>165</v>
      </c>
      <c r="B594" s="164" t="s">
        <v>70</v>
      </c>
      <c r="C594" s="12">
        <f t="shared" ref="C594:D595" si="243">C595</f>
        <v>0</v>
      </c>
      <c r="D594" s="12">
        <f t="shared" si="243"/>
        <v>0</v>
      </c>
      <c r="E594" s="12">
        <f t="shared" ref="E594:F595" si="244">E595</f>
        <v>0</v>
      </c>
      <c r="F594" s="12">
        <f t="shared" si="244"/>
        <v>0</v>
      </c>
      <c r="G594" s="35"/>
    </row>
    <row r="595" spans="1:7" ht="45" hidden="1" x14ac:dyDescent="0.25">
      <c r="A595" s="10"/>
      <c r="B595" s="163" t="s">
        <v>294</v>
      </c>
      <c r="C595" s="17">
        <f t="shared" si="243"/>
        <v>0</v>
      </c>
      <c r="D595" s="17">
        <f t="shared" si="243"/>
        <v>0</v>
      </c>
      <c r="E595" s="17">
        <f t="shared" si="244"/>
        <v>0</v>
      </c>
      <c r="F595" s="17">
        <f t="shared" si="244"/>
        <v>0</v>
      </c>
      <c r="G595" s="35"/>
    </row>
    <row r="596" spans="1:7" ht="15.75" hidden="1" x14ac:dyDescent="0.25">
      <c r="A596" s="10"/>
      <c r="B596" s="163"/>
      <c r="C596" s="19"/>
      <c r="D596" s="19"/>
      <c r="E596" s="19"/>
      <c r="F596" s="17"/>
      <c r="G596" s="35"/>
    </row>
    <row r="597" spans="1:7" ht="15.75" hidden="1" x14ac:dyDescent="0.25">
      <c r="A597" s="10"/>
      <c r="B597" s="163"/>
      <c r="C597" s="19"/>
      <c r="D597" s="19"/>
      <c r="E597" s="17"/>
      <c r="F597" s="17"/>
      <c r="G597" s="35"/>
    </row>
    <row r="598" spans="1:7" ht="31.5" hidden="1" customHeight="1" x14ac:dyDescent="0.25">
      <c r="A598" s="10"/>
      <c r="B598" s="163"/>
      <c r="C598" s="19"/>
      <c r="D598" s="19"/>
      <c r="E598" s="17"/>
      <c r="F598" s="17"/>
      <c r="G598" s="35"/>
    </row>
    <row r="599" spans="1:7" ht="57" x14ac:dyDescent="0.25">
      <c r="A599" s="10" t="s">
        <v>166</v>
      </c>
      <c r="B599" s="161" t="s">
        <v>167</v>
      </c>
      <c r="C599" s="12">
        <f t="shared" ref="C599:D600" si="245">C600</f>
        <v>0</v>
      </c>
      <c r="D599" s="12">
        <f t="shared" si="245"/>
        <v>0</v>
      </c>
      <c r="E599" s="12">
        <f t="shared" ref="E599:F600" si="246">E600</f>
        <v>2827303</v>
      </c>
      <c r="F599" s="12">
        <f t="shared" si="246"/>
        <v>0</v>
      </c>
      <c r="G599" s="42"/>
    </row>
    <row r="600" spans="1:7" ht="61.5" customHeight="1" x14ac:dyDescent="0.25">
      <c r="A600" s="10" t="s">
        <v>168</v>
      </c>
      <c r="B600" s="161" t="s">
        <v>64</v>
      </c>
      <c r="C600" s="12">
        <f t="shared" si="245"/>
        <v>0</v>
      </c>
      <c r="D600" s="12">
        <f t="shared" si="245"/>
        <v>0</v>
      </c>
      <c r="E600" s="12">
        <f t="shared" si="246"/>
        <v>2827303</v>
      </c>
      <c r="F600" s="12">
        <f t="shared" si="246"/>
        <v>0</v>
      </c>
      <c r="G600" s="42"/>
    </row>
    <row r="601" spans="1:7" ht="30" x14ac:dyDescent="0.25">
      <c r="A601" s="10"/>
      <c r="B601" s="162" t="s">
        <v>56</v>
      </c>
      <c r="C601" s="17">
        <f t="shared" ref="C601:F601" si="247">SUM(C602:C603)</f>
        <v>0</v>
      </c>
      <c r="D601" s="17">
        <f t="shared" si="247"/>
        <v>0</v>
      </c>
      <c r="E601" s="17">
        <f t="shared" si="247"/>
        <v>2827303</v>
      </c>
      <c r="F601" s="17">
        <f t="shared" si="247"/>
        <v>0</v>
      </c>
      <c r="G601" s="42"/>
    </row>
    <row r="602" spans="1:7" ht="30" x14ac:dyDescent="0.25">
      <c r="A602" s="10"/>
      <c r="B602" s="73" t="s">
        <v>323</v>
      </c>
      <c r="C602" s="19"/>
      <c r="D602" s="19"/>
      <c r="E602" s="19">
        <v>697529</v>
      </c>
      <c r="F602" s="17"/>
      <c r="G602" s="39" t="s">
        <v>312</v>
      </c>
    </row>
    <row r="603" spans="1:7" ht="30" x14ac:dyDescent="0.25">
      <c r="A603" s="10"/>
      <c r="B603" s="73"/>
      <c r="C603" s="19"/>
      <c r="D603" s="19"/>
      <c r="E603" s="19">
        <v>2129774</v>
      </c>
      <c r="F603" s="17"/>
      <c r="G603" s="39" t="s">
        <v>312</v>
      </c>
    </row>
    <row r="604" spans="1:7" ht="90.75" customHeight="1" x14ac:dyDescent="0.25">
      <c r="A604" s="10" t="s">
        <v>7</v>
      </c>
      <c r="B604" s="14" t="s">
        <v>8</v>
      </c>
      <c r="C604" s="12">
        <f t="shared" ref="C604:F604" si="248">C605+C609+C612+C613</f>
        <v>0</v>
      </c>
      <c r="D604" s="12">
        <f t="shared" si="248"/>
        <v>0</v>
      </c>
      <c r="E604" s="12">
        <f t="shared" si="248"/>
        <v>0</v>
      </c>
      <c r="F604" s="12">
        <f t="shared" si="248"/>
        <v>50000</v>
      </c>
      <c r="G604" s="39"/>
    </row>
    <row r="605" spans="1:7" ht="48" hidden="1" customHeight="1" x14ac:dyDescent="0.25">
      <c r="A605" s="10" t="s">
        <v>133</v>
      </c>
      <c r="B605" s="165" t="s">
        <v>132</v>
      </c>
      <c r="C605" s="12">
        <f>C606</f>
        <v>0</v>
      </c>
      <c r="D605" s="12">
        <f t="shared" ref="D605" si="249">D606</f>
        <v>0</v>
      </c>
      <c r="E605" s="12">
        <f t="shared" ref="E605:F605" si="250">E606</f>
        <v>0</v>
      </c>
      <c r="F605" s="12">
        <f t="shared" si="250"/>
        <v>0</v>
      </c>
      <c r="G605" s="35"/>
    </row>
    <row r="606" spans="1:7" ht="18" hidden="1" customHeight="1" x14ac:dyDescent="0.25">
      <c r="A606" s="10"/>
      <c r="B606" s="16" t="s">
        <v>22</v>
      </c>
      <c r="C606" s="17">
        <f>C607+C608</f>
        <v>0</v>
      </c>
      <c r="D606" s="17">
        <f t="shared" ref="D606:F606" si="251">D607+D608</f>
        <v>0</v>
      </c>
      <c r="E606" s="17">
        <f t="shared" si="251"/>
        <v>0</v>
      </c>
      <c r="F606" s="17">
        <f t="shared" si="251"/>
        <v>0</v>
      </c>
      <c r="G606" s="35"/>
    </row>
    <row r="607" spans="1:7" ht="60.75" hidden="1" customHeight="1" x14ac:dyDescent="0.25">
      <c r="A607" s="10"/>
      <c r="B607" s="16"/>
      <c r="C607" s="17"/>
      <c r="D607" s="17"/>
      <c r="E607" s="19"/>
      <c r="F607" s="19"/>
      <c r="G607" s="135"/>
    </row>
    <row r="608" spans="1:7" ht="77.25" hidden="1" customHeight="1" x14ac:dyDescent="0.25">
      <c r="A608" s="10"/>
      <c r="B608" s="16"/>
      <c r="C608" s="17"/>
      <c r="D608" s="17"/>
      <c r="E608" s="19"/>
      <c r="F608" s="19"/>
      <c r="G608" s="42"/>
    </row>
    <row r="609" spans="1:14" ht="114" hidden="1" x14ac:dyDescent="0.25">
      <c r="A609" s="10" t="s">
        <v>63</v>
      </c>
      <c r="B609" s="14" t="s">
        <v>176</v>
      </c>
      <c r="C609" s="12">
        <f>C610</f>
        <v>0</v>
      </c>
      <c r="D609" s="12">
        <f t="shared" ref="D609:F609" si="252">D610</f>
        <v>0</v>
      </c>
      <c r="E609" s="12">
        <f t="shared" si="252"/>
        <v>0</v>
      </c>
      <c r="F609" s="12">
        <f t="shared" si="252"/>
        <v>0</v>
      </c>
      <c r="G609" s="42"/>
    </row>
    <row r="610" spans="1:14" ht="21" hidden="1" customHeight="1" x14ac:dyDescent="0.25">
      <c r="A610" s="10"/>
      <c r="B610" s="16" t="s">
        <v>22</v>
      </c>
      <c r="C610" s="17">
        <f>C611</f>
        <v>0</v>
      </c>
      <c r="D610" s="17">
        <f t="shared" ref="D610:F610" si="253">D611</f>
        <v>0</v>
      </c>
      <c r="E610" s="17">
        <f t="shared" si="253"/>
        <v>0</v>
      </c>
      <c r="F610" s="17">
        <f t="shared" si="253"/>
        <v>0</v>
      </c>
      <c r="G610" s="42"/>
    </row>
    <row r="611" spans="1:14" ht="60.75" hidden="1" customHeight="1" x14ac:dyDescent="0.25">
      <c r="A611" s="10"/>
      <c r="B611" s="166"/>
      <c r="C611" s="17"/>
      <c r="D611" s="17"/>
      <c r="E611" s="19"/>
      <c r="F611" s="19"/>
      <c r="G611" s="42"/>
    </row>
    <row r="612" spans="1:14" ht="42.75" hidden="1" x14ac:dyDescent="0.25">
      <c r="A612" s="10" t="s">
        <v>113</v>
      </c>
      <c r="B612" s="14" t="s">
        <v>177</v>
      </c>
      <c r="C612" s="12"/>
      <c r="D612" s="12"/>
      <c r="E612" s="12"/>
      <c r="F612" s="12"/>
      <c r="G612" s="135"/>
    </row>
    <row r="613" spans="1:14" s="95" customFormat="1" ht="48" customHeight="1" x14ac:dyDescent="0.25">
      <c r="A613" s="10" t="s">
        <v>146</v>
      </c>
      <c r="B613" s="14" t="s">
        <v>178</v>
      </c>
      <c r="C613" s="12">
        <f>C614+C617</f>
        <v>0</v>
      </c>
      <c r="D613" s="12">
        <f t="shared" ref="D613:F613" si="254">D614+D617</f>
        <v>0</v>
      </c>
      <c r="E613" s="12">
        <f t="shared" si="254"/>
        <v>0</v>
      </c>
      <c r="F613" s="12">
        <f t="shared" si="254"/>
        <v>50000</v>
      </c>
      <c r="G613" s="125"/>
      <c r="H613" s="94"/>
      <c r="I613" s="94"/>
      <c r="J613" s="94"/>
      <c r="K613" s="94"/>
      <c r="L613" s="94"/>
      <c r="M613" s="94"/>
      <c r="N613" s="94"/>
    </row>
    <row r="614" spans="1:14" s="99" customFormat="1" ht="30" hidden="1" x14ac:dyDescent="0.25">
      <c r="A614" s="55"/>
      <c r="B614" s="16" t="s">
        <v>22</v>
      </c>
      <c r="C614" s="17">
        <f>C615+C616</f>
        <v>0</v>
      </c>
      <c r="D614" s="17">
        <f>D615+D616</f>
        <v>0</v>
      </c>
      <c r="E614" s="17">
        <f t="shared" ref="E614:F614" si="255">E615+E616</f>
        <v>0</v>
      </c>
      <c r="F614" s="17">
        <f t="shared" si="255"/>
        <v>0</v>
      </c>
      <c r="G614" s="167"/>
      <c r="H614" s="98"/>
      <c r="I614" s="98"/>
      <c r="J614" s="98"/>
      <c r="K614" s="98"/>
      <c r="L614" s="98"/>
      <c r="M614" s="98"/>
      <c r="N614" s="98"/>
    </row>
    <row r="615" spans="1:14" ht="31.5" hidden="1" customHeight="1" x14ac:dyDescent="0.25">
      <c r="A615" s="10"/>
      <c r="B615" s="16"/>
      <c r="C615" s="12"/>
      <c r="D615" s="12"/>
      <c r="E615" s="12"/>
      <c r="F615" s="19"/>
      <c r="G615" s="42"/>
    </row>
    <row r="616" spans="1:14" ht="15.75" hidden="1" x14ac:dyDescent="0.25">
      <c r="A616" s="10"/>
      <c r="B616" s="16"/>
      <c r="C616" s="12"/>
      <c r="D616" s="12"/>
      <c r="E616" s="12"/>
      <c r="F616" s="19"/>
      <c r="G616" s="42"/>
    </row>
    <row r="617" spans="1:14" ht="30" x14ac:dyDescent="0.25">
      <c r="A617" s="10"/>
      <c r="B617" s="16" t="s">
        <v>38</v>
      </c>
      <c r="C617" s="17">
        <f>C618</f>
        <v>0</v>
      </c>
      <c r="D617" s="17">
        <f t="shared" ref="D617:F617" si="256">D618</f>
        <v>0</v>
      </c>
      <c r="E617" s="17">
        <f t="shared" si="256"/>
        <v>0</v>
      </c>
      <c r="F617" s="17">
        <f t="shared" si="256"/>
        <v>50000</v>
      </c>
      <c r="G617" s="42"/>
    </row>
    <row r="618" spans="1:14" ht="36.75" customHeight="1" x14ac:dyDescent="0.25">
      <c r="A618" s="10"/>
      <c r="B618" s="16"/>
      <c r="C618" s="12"/>
      <c r="D618" s="12"/>
      <c r="E618" s="12"/>
      <c r="F618" s="19">
        <v>50000</v>
      </c>
      <c r="G618" s="42" t="s">
        <v>324</v>
      </c>
    </row>
    <row r="619" spans="1:14" ht="15.75" hidden="1" x14ac:dyDescent="0.25">
      <c r="A619" s="10"/>
      <c r="B619" s="16"/>
      <c r="C619" s="12"/>
      <c r="D619" s="12"/>
      <c r="E619" s="12"/>
      <c r="F619" s="19"/>
      <c r="G619" s="42"/>
    </row>
    <row r="620" spans="1:14" ht="71.25" x14ac:dyDescent="0.25">
      <c r="A620" s="10" t="s">
        <v>43</v>
      </c>
      <c r="B620" s="113" t="s">
        <v>42</v>
      </c>
      <c r="C620" s="12">
        <f>C621+C625+C631</f>
        <v>0</v>
      </c>
      <c r="D620" s="12">
        <f>D621+D625+D631</f>
        <v>0</v>
      </c>
      <c r="E620" s="12">
        <f>E621+E625+E631</f>
        <v>88000</v>
      </c>
      <c r="F620" s="12">
        <f t="shared" ref="F620" si="257">F621+F625+F631</f>
        <v>0</v>
      </c>
      <c r="G620" s="35"/>
    </row>
    <row r="621" spans="1:14" ht="57" hidden="1" x14ac:dyDescent="0.25">
      <c r="A621" s="10" t="s">
        <v>44</v>
      </c>
      <c r="B621" s="79" t="s">
        <v>259</v>
      </c>
      <c r="C621" s="12">
        <f>C622</f>
        <v>0</v>
      </c>
      <c r="D621" s="12">
        <f>D622</f>
        <v>0</v>
      </c>
      <c r="E621" s="12">
        <f>E622</f>
        <v>0</v>
      </c>
      <c r="F621" s="12">
        <f t="shared" ref="F621" si="258">F622</f>
        <v>0</v>
      </c>
      <c r="G621" s="35"/>
    </row>
    <row r="622" spans="1:14" ht="15.75" hidden="1" x14ac:dyDescent="0.25">
      <c r="A622" s="10"/>
      <c r="B622" s="106" t="s">
        <v>20</v>
      </c>
      <c r="C622" s="17">
        <f>C623+C624</f>
        <v>0</v>
      </c>
      <c r="D622" s="17">
        <f>D623+D624</f>
        <v>0</v>
      </c>
      <c r="E622" s="17">
        <f>E623+E624</f>
        <v>0</v>
      </c>
      <c r="F622" s="17">
        <f t="shared" ref="F622" si="259">F623+F624</f>
        <v>0</v>
      </c>
      <c r="G622" s="35"/>
    </row>
    <row r="623" spans="1:14" ht="15.75" hidden="1" x14ac:dyDescent="0.25">
      <c r="A623" s="10"/>
      <c r="B623" s="106"/>
      <c r="C623" s="17"/>
      <c r="D623" s="17"/>
      <c r="E623" s="19"/>
      <c r="F623" s="17"/>
      <c r="G623" s="42"/>
    </row>
    <row r="624" spans="1:14" ht="15.75" hidden="1" x14ac:dyDescent="0.25">
      <c r="A624" s="10"/>
      <c r="B624" s="129"/>
      <c r="C624" s="19"/>
      <c r="D624" s="19"/>
      <c r="E624" s="19"/>
      <c r="F624" s="19"/>
      <c r="G624" s="42"/>
    </row>
    <row r="625" spans="1:7" ht="57" hidden="1" x14ac:dyDescent="0.25">
      <c r="A625" s="10" t="s">
        <v>51</v>
      </c>
      <c r="B625" s="140" t="s">
        <v>260</v>
      </c>
      <c r="C625" s="12">
        <f t="shared" ref="C625" si="260">C626+C629</f>
        <v>0</v>
      </c>
      <c r="D625" s="12">
        <f t="shared" ref="D625" si="261">D626+D629</f>
        <v>0</v>
      </c>
      <c r="E625" s="12">
        <f t="shared" ref="E625:F625" si="262">E626+E629</f>
        <v>0</v>
      </c>
      <c r="F625" s="12">
        <f t="shared" si="262"/>
        <v>0</v>
      </c>
      <c r="G625" s="35"/>
    </row>
    <row r="626" spans="1:7" ht="15.75" hidden="1" x14ac:dyDescent="0.25">
      <c r="A626" s="10"/>
      <c r="B626" s="106" t="s">
        <v>20</v>
      </c>
      <c r="C626" s="17">
        <f>C628+C627</f>
        <v>0</v>
      </c>
      <c r="D626" s="17">
        <f>D628+D627</f>
        <v>0</v>
      </c>
      <c r="E626" s="17">
        <f t="shared" ref="E626:F626" si="263">E628+E627</f>
        <v>0</v>
      </c>
      <c r="F626" s="17">
        <f t="shared" si="263"/>
        <v>0</v>
      </c>
      <c r="G626" s="35"/>
    </row>
    <row r="627" spans="1:7" ht="15.75" hidden="1" x14ac:dyDescent="0.25">
      <c r="A627" s="10"/>
      <c r="B627" s="18"/>
      <c r="C627" s="17"/>
      <c r="D627" s="17"/>
      <c r="E627" s="17"/>
      <c r="F627" s="17"/>
      <c r="G627" s="42"/>
    </row>
    <row r="628" spans="1:7" ht="15.75" hidden="1" x14ac:dyDescent="0.25">
      <c r="A628" s="10"/>
      <c r="B628" s="85"/>
      <c r="C628" s="19"/>
      <c r="D628" s="19"/>
      <c r="E628" s="19"/>
      <c r="F628" s="19"/>
      <c r="G628" s="42"/>
    </row>
    <row r="629" spans="1:7" ht="30" hidden="1" x14ac:dyDescent="0.25">
      <c r="A629" s="10"/>
      <c r="B629" s="58" t="s">
        <v>38</v>
      </c>
      <c r="C629" s="19">
        <f>C630</f>
        <v>0</v>
      </c>
      <c r="D629" s="19">
        <f>D630</f>
        <v>0</v>
      </c>
      <c r="E629" s="19">
        <f t="shared" ref="E629:F629" si="264">E630</f>
        <v>0</v>
      </c>
      <c r="F629" s="19">
        <f t="shared" si="264"/>
        <v>0</v>
      </c>
      <c r="G629" s="35"/>
    </row>
    <row r="630" spans="1:7" ht="15.75" hidden="1" x14ac:dyDescent="0.25">
      <c r="A630" s="10"/>
      <c r="B630" s="58"/>
      <c r="C630" s="12"/>
      <c r="D630" s="12"/>
      <c r="E630" s="12"/>
      <c r="F630" s="12"/>
      <c r="G630" s="35"/>
    </row>
    <row r="631" spans="1:7" ht="61.5" customHeight="1" x14ac:dyDescent="0.25">
      <c r="A631" s="10" t="s">
        <v>111</v>
      </c>
      <c r="B631" s="79" t="s">
        <v>261</v>
      </c>
      <c r="C631" s="12">
        <f t="shared" ref="C631:F631" si="265">C632+C634+C636+C638+C640+C642+C644+C648+C652+C654+C656+C658+C660+C662+C664+C666+C668+C670+C672+C674+C676+C678+C645</f>
        <v>0</v>
      </c>
      <c r="D631" s="12">
        <f t="shared" si="265"/>
        <v>0</v>
      </c>
      <c r="E631" s="12">
        <f t="shared" si="265"/>
        <v>88000</v>
      </c>
      <c r="F631" s="12">
        <f t="shared" si="265"/>
        <v>0</v>
      </c>
      <c r="G631" s="35"/>
    </row>
    <row r="632" spans="1:7" ht="45" hidden="1" x14ac:dyDescent="0.25">
      <c r="A632" s="10"/>
      <c r="B632" s="16" t="s">
        <v>25</v>
      </c>
      <c r="C632" s="17">
        <f>C633</f>
        <v>0</v>
      </c>
      <c r="D632" s="17">
        <f>D633</f>
        <v>0</v>
      </c>
      <c r="E632" s="17">
        <f t="shared" ref="E632:F632" si="266">E633</f>
        <v>0</v>
      </c>
      <c r="F632" s="17">
        <f t="shared" si="266"/>
        <v>0</v>
      </c>
      <c r="G632" s="35"/>
    </row>
    <row r="633" spans="1:7" ht="15.75" hidden="1" x14ac:dyDescent="0.25">
      <c r="A633" s="10"/>
      <c r="B633" s="140"/>
      <c r="C633" s="12"/>
      <c r="D633" s="12"/>
      <c r="E633" s="17"/>
      <c r="F633" s="17"/>
      <c r="G633" s="42"/>
    </row>
    <row r="634" spans="1:7" ht="30" hidden="1" x14ac:dyDescent="0.25">
      <c r="A634" s="10"/>
      <c r="B634" s="16" t="s">
        <v>2</v>
      </c>
      <c r="C634" s="17">
        <f>C635</f>
        <v>0</v>
      </c>
      <c r="D634" s="17">
        <f>D635</f>
        <v>0</v>
      </c>
      <c r="E634" s="17">
        <f t="shared" ref="E634:F634" si="267">E635</f>
        <v>0</v>
      </c>
      <c r="F634" s="17">
        <f t="shared" si="267"/>
        <v>0</v>
      </c>
      <c r="G634" s="42"/>
    </row>
    <row r="635" spans="1:7" ht="15.75" hidden="1" x14ac:dyDescent="0.25">
      <c r="A635" s="10"/>
      <c r="B635" s="79"/>
      <c r="C635" s="12"/>
      <c r="D635" s="12"/>
      <c r="E635" s="17"/>
      <c r="F635" s="17"/>
      <c r="G635" s="42"/>
    </row>
    <row r="636" spans="1:7" ht="30" hidden="1" x14ac:dyDescent="0.25">
      <c r="A636" s="10"/>
      <c r="B636" s="58" t="s">
        <v>19</v>
      </c>
      <c r="C636" s="17">
        <f>C637</f>
        <v>0</v>
      </c>
      <c r="D636" s="17">
        <f>D637</f>
        <v>0</v>
      </c>
      <c r="E636" s="17">
        <f t="shared" ref="E636:F636" si="268">E637</f>
        <v>0</v>
      </c>
      <c r="F636" s="17">
        <f t="shared" si="268"/>
        <v>0</v>
      </c>
      <c r="G636" s="35"/>
    </row>
    <row r="637" spans="1:7" ht="15.75" hidden="1" x14ac:dyDescent="0.25">
      <c r="A637" s="10"/>
      <c r="B637" s="79"/>
      <c r="C637" s="12"/>
      <c r="D637" s="12"/>
      <c r="E637" s="17"/>
      <c r="F637" s="17"/>
      <c r="G637" s="35"/>
    </row>
    <row r="638" spans="1:7" ht="60" hidden="1" x14ac:dyDescent="0.25">
      <c r="A638" s="10"/>
      <c r="B638" s="16" t="s">
        <v>55</v>
      </c>
      <c r="C638" s="17">
        <f>C639</f>
        <v>0</v>
      </c>
      <c r="D638" s="17">
        <f>D639</f>
        <v>0</v>
      </c>
      <c r="E638" s="17">
        <f t="shared" ref="E638:F638" si="269">E639</f>
        <v>0</v>
      </c>
      <c r="F638" s="17">
        <f t="shared" si="269"/>
        <v>0</v>
      </c>
      <c r="G638" s="35"/>
    </row>
    <row r="639" spans="1:7" ht="15.75" hidden="1" x14ac:dyDescent="0.25">
      <c r="A639" s="10"/>
      <c r="B639" s="79"/>
      <c r="C639" s="12"/>
      <c r="D639" s="12"/>
      <c r="E639" s="19"/>
      <c r="F639" s="19"/>
      <c r="G639" s="42"/>
    </row>
    <row r="640" spans="1:7" ht="30" hidden="1" x14ac:dyDescent="0.25">
      <c r="A640" s="10"/>
      <c r="B640" s="16" t="s">
        <v>22</v>
      </c>
      <c r="C640" s="17">
        <f>C641</f>
        <v>0</v>
      </c>
      <c r="D640" s="17">
        <f>D641</f>
        <v>0</v>
      </c>
      <c r="E640" s="17">
        <f t="shared" ref="E640:F640" si="270">E641</f>
        <v>0</v>
      </c>
      <c r="F640" s="17">
        <f t="shared" si="270"/>
        <v>0</v>
      </c>
      <c r="G640" s="42"/>
    </row>
    <row r="641" spans="1:7" ht="15.75" hidden="1" x14ac:dyDescent="0.25">
      <c r="A641" s="10"/>
      <c r="B641" s="79"/>
      <c r="C641" s="12"/>
      <c r="D641" s="12"/>
      <c r="E641" s="17"/>
      <c r="F641" s="17"/>
      <c r="G641" s="42"/>
    </row>
    <row r="642" spans="1:7" ht="60" hidden="1" x14ac:dyDescent="0.25">
      <c r="A642" s="10"/>
      <c r="B642" s="16" t="s">
        <v>72</v>
      </c>
      <c r="C642" s="17">
        <f>C643</f>
        <v>0</v>
      </c>
      <c r="D642" s="17">
        <f>D643</f>
        <v>0</v>
      </c>
      <c r="E642" s="17">
        <f t="shared" ref="E642:F642" si="271">E643</f>
        <v>0</v>
      </c>
      <c r="F642" s="17">
        <f t="shared" si="271"/>
        <v>0</v>
      </c>
      <c r="G642" s="42"/>
    </row>
    <row r="643" spans="1:7" ht="15.75" hidden="1" x14ac:dyDescent="0.25">
      <c r="A643" s="10"/>
      <c r="B643" s="79"/>
      <c r="C643" s="12"/>
      <c r="D643" s="12"/>
      <c r="E643" s="19"/>
      <c r="F643" s="19"/>
      <c r="G643" s="42"/>
    </row>
    <row r="644" spans="1:7" ht="45" hidden="1" x14ac:dyDescent="0.25">
      <c r="A644" s="10"/>
      <c r="B644" s="58" t="s">
        <v>31</v>
      </c>
      <c r="C644" s="17">
        <v>0</v>
      </c>
      <c r="D644" s="17">
        <v>0</v>
      </c>
      <c r="E644" s="17">
        <v>0</v>
      </c>
      <c r="F644" s="17">
        <v>0</v>
      </c>
      <c r="G644" s="42"/>
    </row>
    <row r="645" spans="1:7" ht="45" hidden="1" x14ac:dyDescent="0.25">
      <c r="A645" s="10"/>
      <c r="B645" s="58" t="s">
        <v>23</v>
      </c>
      <c r="C645" s="17">
        <f>C646</f>
        <v>0</v>
      </c>
      <c r="D645" s="17">
        <f>D646</f>
        <v>0</v>
      </c>
      <c r="E645" s="17">
        <f t="shared" ref="E645:F645" si="272">E646</f>
        <v>0</v>
      </c>
      <c r="F645" s="17">
        <f t="shared" si="272"/>
        <v>0</v>
      </c>
      <c r="G645" s="42"/>
    </row>
    <row r="646" spans="1:7" ht="33" hidden="1" customHeight="1" x14ac:dyDescent="0.25">
      <c r="A646" s="10"/>
      <c r="B646" s="79"/>
      <c r="C646" s="12"/>
      <c r="D646" s="12"/>
      <c r="E646" s="19"/>
      <c r="F646" s="19"/>
      <c r="G646" s="42"/>
    </row>
    <row r="647" spans="1:7" ht="15.75" hidden="1" x14ac:dyDescent="0.25">
      <c r="A647" s="10"/>
      <c r="B647" s="79"/>
      <c r="C647" s="12"/>
      <c r="D647" s="12"/>
      <c r="E647" s="17"/>
      <c r="F647" s="17"/>
      <c r="G647" s="35"/>
    </row>
    <row r="648" spans="1:7" ht="15.75" x14ac:dyDescent="0.25">
      <c r="A648" s="10"/>
      <c r="B648" s="106" t="s">
        <v>20</v>
      </c>
      <c r="C648" s="17">
        <f t="shared" ref="C648:F648" si="273">C649+C650+C651</f>
        <v>0</v>
      </c>
      <c r="D648" s="17">
        <f t="shared" si="273"/>
        <v>0</v>
      </c>
      <c r="E648" s="17">
        <f t="shared" si="273"/>
        <v>88000</v>
      </c>
      <c r="F648" s="17">
        <f t="shared" si="273"/>
        <v>0</v>
      </c>
      <c r="G648" s="35"/>
    </row>
    <row r="649" spans="1:7" ht="30" x14ac:dyDescent="0.25">
      <c r="A649" s="10"/>
      <c r="B649" s="59"/>
      <c r="C649" s="19"/>
      <c r="D649" s="19"/>
      <c r="E649" s="19">
        <v>88000</v>
      </c>
      <c r="F649" s="19"/>
      <c r="G649" s="39" t="s">
        <v>312</v>
      </c>
    </row>
    <row r="650" spans="1:7" ht="15.75" hidden="1" x14ac:dyDescent="0.25">
      <c r="A650" s="10"/>
      <c r="B650" s="59"/>
      <c r="C650" s="19"/>
      <c r="D650" s="19"/>
      <c r="E650" s="19"/>
      <c r="F650" s="19"/>
      <c r="G650" s="42"/>
    </row>
    <row r="651" spans="1:7" ht="15.75" hidden="1" x14ac:dyDescent="0.25">
      <c r="A651" s="10"/>
      <c r="B651" s="59"/>
      <c r="C651" s="19"/>
      <c r="D651" s="19"/>
      <c r="E651" s="19"/>
      <c r="F651" s="19"/>
      <c r="G651" s="42"/>
    </row>
    <row r="652" spans="1:7" ht="45" hidden="1" x14ac:dyDescent="0.25">
      <c r="A652" s="10"/>
      <c r="B652" s="106" t="s">
        <v>73</v>
      </c>
      <c r="C652" s="17">
        <f>C653</f>
        <v>0</v>
      </c>
      <c r="D652" s="17">
        <f>D653</f>
        <v>0</v>
      </c>
      <c r="E652" s="17">
        <f t="shared" ref="E652:F652" si="274">E653</f>
        <v>0</v>
      </c>
      <c r="F652" s="17">
        <f t="shared" si="274"/>
        <v>0</v>
      </c>
      <c r="G652" s="42"/>
    </row>
    <row r="653" spans="1:7" ht="15.75" hidden="1" x14ac:dyDescent="0.25">
      <c r="A653" s="10"/>
      <c r="B653" s="59"/>
      <c r="C653" s="19"/>
      <c r="D653" s="19"/>
      <c r="E653" s="19"/>
      <c r="F653" s="19"/>
      <c r="G653" s="42"/>
    </row>
    <row r="654" spans="1:7" ht="30" hidden="1" x14ac:dyDescent="0.25">
      <c r="A654" s="10"/>
      <c r="B654" s="106" t="s">
        <v>53</v>
      </c>
      <c r="C654" s="17">
        <f>C655</f>
        <v>0</v>
      </c>
      <c r="D654" s="17">
        <f>D655</f>
        <v>0</v>
      </c>
      <c r="E654" s="17">
        <f t="shared" ref="E654:F654" si="275">E655</f>
        <v>0</v>
      </c>
      <c r="F654" s="17">
        <f t="shared" si="275"/>
        <v>0</v>
      </c>
      <c r="G654" s="42"/>
    </row>
    <row r="655" spans="1:7" ht="15.75" hidden="1" x14ac:dyDescent="0.25">
      <c r="A655" s="10"/>
      <c r="B655" s="59"/>
      <c r="C655" s="19"/>
      <c r="D655" s="19"/>
      <c r="E655" s="19"/>
      <c r="F655" s="19"/>
      <c r="G655" s="42"/>
    </row>
    <row r="656" spans="1:7" ht="30" hidden="1" x14ac:dyDescent="0.25">
      <c r="A656" s="10"/>
      <c r="B656" s="106" t="s">
        <v>144</v>
      </c>
      <c r="C656" s="17">
        <f>C657</f>
        <v>0</v>
      </c>
      <c r="D656" s="17">
        <f>D657</f>
        <v>0</v>
      </c>
      <c r="E656" s="17">
        <f t="shared" ref="E656:F656" si="276">E657</f>
        <v>0</v>
      </c>
      <c r="F656" s="17">
        <f t="shared" si="276"/>
        <v>0</v>
      </c>
      <c r="G656" s="42"/>
    </row>
    <row r="657" spans="1:7" ht="15.75" hidden="1" x14ac:dyDescent="0.25">
      <c r="A657" s="119"/>
      <c r="B657" s="59"/>
      <c r="C657" s="19"/>
      <c r="D657" s="19"/>
      <c r="E657" s="19"/>
      <c r="F657" s="19"/>
      <c r="G657" s="42"/>
    </row>
    <row r="658" spans="1:7" ht="45" hidden="1" x14ac:dyDescent="0.25">
      <c r="A658" s="10"/>
      <c r="B658" s="106" t="s">
        <v>15</v>
      </c>
      <c r="C658" s="17">
        <f>C659</f>
        <v>0</v>
      </c>
      <c r="D658" s="17">
        <f>D659</f>
        <v>0</v>
      </c>
      <c r="E658" s="17">
        <f t="shared" ref="E658:F658" si="277">E659</f>
        <v>0</v>
      </c>
      <c r="F658" s="17">
        <f t="shared" si="277"/>
        <v>0</v>
      </c>
      <c r="G658" s="42"/>
    </row>
    <row r="659" spans="1:7" ht="15.75" hidden="1" x14ac:dyDescent="0.25">
      <c r="A659" s="10"/>
      <c r="B659" s="59"/>
      <c r="C659" s="19"/>
      <c r="D659" s="19"/>
      <c r="E659" s="17"/>
      <c r="F659" s="17"/>
      <c r="G659" s="42"/>
    </row>
    <row r="660" spans="1:7" ht="45" hidden="1" x14ac:dyDescent="0.25">
      <c r="A660" s="10"/>
      <c r="B660" s="106" t="s">
        <v>57</v>
      </c>
      <c r="C660" s="17">
        <f>C661</f>
        <v>0</v>
      </c>
      <c r="D660" s="17">
        <f>D661</f>
        <v>0</v>
      </c>
      <c r="E660" s="17">
        <f t="shared" ref="E660:F660" si="278">E661</f>
        <v>0</v>
      </c>
      <c r="F660" s="17">
        <f t="shared" si="278"/>
        <v>0</v>
      </c>
      <c r="G660" s="42"/>
    </row>
    <row r="661" spans="1:7" ht="15.75" hidden="1" x14ac:dyDescent="0.25">
      <c r="A661" s="10"/>
      <c r="B661" s="59"/>
      <c r="C661" s="19"/>
      <c r="D661" s="19"/>
      <c r="E661" s="19"/>
      <c r="F661" s="19"/>
      <c r="G661" s="42"/>
    </row>
    <row r="662" spans="1:7" ht="45" hidden="1" x14ac:dyDescent="0.25">
      <c r="A662" s="10"/>
      <c r="B662" s="106" t="s">
        <v>58</v>
      </c>
      <c r="C662" s="17">
        <f>C663</f>
        <v>0</v>
      </c>
      <c r="D662" s="17">
        <f>D663</f>
        <v>0</v>
      </c>
      <c r="E662" s="17">
        <f t="shared" ref="E662:F662" si="279">E663</f>
        <v>0</v>
      </c>
      <c r="F662" s="17">
        <f t="shared" si="279"/>
        <v>0</v>
      </c>
      <c r="G662" s="42"/>
    </row>
    <row r="663" spans="1:7" ht="15.75" hidden="1" x14ac:dyDescent="0.25">
      <c r="A663" s="10"/>
      <c r="B663" s="59"/>
      <c r="C663" s="19"/>
      <c r="D663" s="19"/>
      <c r="E663" s="19"/>
      <c r="F663" s="19"/>
      <c r="G663" s="42"/>
    </row>
    <row r="664" spans="1:7" ht="45" hidden="1" x14ac:dyDescent="0.25">
      <c r="A664" s="10"/>
      <c r="B664" s="106" t="s">
        <v>67</v>
      </c>
      <c r="C664" s="17">
        <f>C665</f>
        <v>0</v>
      </c>
      <c r="D664" s="17">
        <f>D665</f>
        <v>0</v>
      </c>
      <c r="E664" s="17">
        <f t="shared" ref="E664:F664" si="280">E665</f>
        <v>0</v>
      </c>
      <c r="F664" s="17">
        <f t="shared" si="280"/>
        <v>0</v>
      </c>
      <c r="G664" s="35"/>
    </row>
    <row r="665" spans="1:7" ht="15.75" hidden="1" x14ac:dyDescent="0.25">
      <c r="A665" s="10"/>
      <c r="B665" s="59"/>
      <c r="C665" s="19"/>
      <c r="D665" s="19"/>
      <c r="E665" s="19"/>
      <c r="F665" s="19"/>
      <c r="G665" s="42"/>
    </row>
    <row r="666" spans="1:7" ht="45" hidden="1" x14ac:dyDescent="0.25">
      <c r="A666" s="10"/>
      <c r="B666" s="106" t="s">
        <v>17</v>
      </c>
      <c r="C666" s="17">
        <f>C667</f>
        <v>0</v>
      </c>
      <c r="D666" s="17">
        <f>D667</f>
        <v>0</v>
      </c>
      <c r="E666" s="17">
        <f t="shared" ref="E666:F666" si="281">E667</f>
        <v>0</v>
      </c>
      <c r="F666" s="17">
        <f t="shared" si="281"/>
        <v>0</v>
      </c>
      <c r="G666" s="42"/>
    </row>
    <row r="667" spans="1:7" ht="15.75" hidden="1" x14ac:dyDescent="0.25">
      <c r="A667" s="10"/>
      <c r="B667" s="59"/>
      <c r="C667" s="19"/>
      <c r="D667" s="19"/>
      <c r="E667" s="19"/>
      <c r="F667" s="19"/>
      <c r="G667" s="42"/>
    </row>
    <row r="668" spans="1:7" ht="30" hidden="1" x14ac:dyDescent="0.25">
      <c r="A668" s="10"/>
      <c r="B668" s="106" t="s">
        <v>140</v>
      </c>
      <c r="C668" s="17">
        <f>C669</f>
        <v>0</v>
      </c>
      <c r="D668" s="17">
        <f>D669</f>
        <v>0</v>
      </c>
      <c r="E668" s="17">
        <f t="shared" ref="E668:F668" si="282">E669</f>
        <v>0</v>
      </c>
      <c r="F668" s="17">
        <f t="shared" si="282"/>
        <v>0</v>
      </c>
      <c r="G668" s="42"/>
    </row>
    <row r="669" spans="1:7" ht="15.75" hidden="1" x14ac:dyDescent="0.25">
      <c r="A669" s="10"/>
      <c r="B669" s="59"/>
      <c r="C669" s="19"/>
      <c r="D669" s="19"/>
      <c r="E669" s="17"/>
      <c r="F669" s="17"/>
      <c r="G669" s="42"/>
    </row>
    <row r="670" spans="1:7" ht="45" hidden="1" x14ac:dyDescent="0.25">
      <c r="A670" s="10"/>
      <c r="B670" s="16" t="s">
        <v>141</v>
      </c>
      <c r="C670" s="17">
        <f>C671</f>
        <v>0</v>
      </c>
      <c r="D670" s="17">
        <f>D671</f>
        <v>0</v>
      </c>
      <c r="E670" s="17">
        <f t="shared" ref="E670:F670" si="283">E671</f>
        <v>0</v>
      </c>
      <c r="F670" s="17">
        <f t="shared" si="283"/>
        <v>0</v>
      </c>
      <c r="G670" s="42"/>
    </row>
    <row r="671" spans="1:7" ht="15.75" hidden="1" x14ac:dyDescent="0.25">
      <c r="A671" s="10"/>
      <c r="B671" s="59"/>
      <c r="C671" s="19"/>
      <c r="D671" s="19"/>
      <c r="E671" s="19"/>
      <c r="F671" s="19"/>
      <c r="G671" s="42"/>
    </row>
    <row r="672" spans="1:7" ht="30" hidden="1" x14ac:dyDescent="0.25">
      <c r="A672" s="10"/>
      <c r="B672" s="16" t="s">
        <v>142</v>
      </c>
      <c r="C672" s="17">
        <f>C673</f>
        <v>0</v>
      </c>
      <c r="D672" s="17">
        <f>D673</f>
        <v>0</v>
      </c>
      <c r="E672" s="17">
        <f t="shared" ref="E672:F672" si="284">E673</f>
        <v>0</v>
      </c>
      <c r="F672" s="17">
        <f t="shared" si="284"/>
        <v>0</v>
      </c>
      <c r="G672" s="42"/>
    </row>
    <row r="673" spans="1:7" ht="15.75" hidden="1" x14ac:dyDescent="0.25">
      <c r="A673" s="10"/>
      <c r="B673" s="59"/>
      <c r="C673" s="19"/>
      <c r="D673" s="19"/>
      <c r="E673" s="19"/>
      <c r="F673" s="19"/>
      <c r="G673" s="42"/>
    </row>
    <row r="674" spans="1:7" ht="45" hidden="1" x14ac:dyDescent="0.25">
      <c r="A674" s="10"/>
      <c r="B674" s="16" t="s">
        <v>297</v>
      </c>
      <c r="C674" s="17">
        <f>C675</f>
        <v>0</v>
      </c>
      <c r="D674" s="17">
        <f>D675</f>
        <v>0</v>
      </c>
      <c r="E674" s="17">
        <f t="shared" ref="E674:F674" si="285">E675</f>
        <v>0</v>
      </c>
      <c r="F674" s="17">
        <f t="shared" si="285"/>
        <v>0</v>
      </c>
      <c r="G674" s="42"/>
    </row>
    <row r="675" spans="1:7" ht="15.75" hidden="1" x14ac:dyDescent="0.25">
      <c r="A675" s="10"/>
      <c r="B675" s="59"/>
      <c r="C675" s="19"/>
      <c r="D675" s="19"/>
      <c r="E675" s="19"/>
      <c r="F675" s="19"/>
      <c r="G675" s="42"/>
    </row>
    <row r="676" spans="1:7" ht="30" hidden="1" x14ac:dyDescent="0.25">
      <c r="A676" s="10"/>
      <c r="B676" s="16" t="s">
        <v>115</v>
      </c>
      <c r="C676" s="17">
        <f>C677</f>
        <v>0</v>
      </c>
      <c r="D676" s="17">
        <f>D677</f>
        <v>0</v>
      </c>
      <c r="E676" s="17">
        <f t="shared" ref="E676:F676" si="286">E677</f>
        <v>0</v>
      </c>
      <c r="F676" s="17">
        <f t="shared" si="286"/>
        <v>0</v>
      </c>
      <c r="G676" s="42"/>
    </row>
    <row r="677" spans="1:7" ht="15.75" hidden="1" x14ac:dyDescent="0.25">
      <c r="A677" s="10"/>
      <c r="B677" s="59"/>
      <c r="C677" s="19"/>
      <c r="D677" s="19"/>
      <c r="E677" s="19"/>
      <c r="F677" s="19"/>
      <c r="G677" s="42"/>
    </row>
    <row r="678" spans="1:7" ht="60" hidden="1" x14ac:dyDescent="0.25">
      <c r="A678" s="10"/>
      <c r="B678" s="16" t="s">
        <v>195</v>
      </c>
      <c r="C678" s="17">
        <f>C679</f>
        <v>0</v>
      </c>
      <c r="D678" s="17">
        <f>D679</f>
        <v>0</v>
      </c>
      <c r="E678" s="17">
        <f t="shared" ref="E678:F678" si="287">E679</f>
        <v>0</v>
      </c>
      <c r="F678" s="17">
        <f t="shared" si="287"/>
        <v>0</v>
      </c>
      <c r="G678" s="35"/>
    </row>
    <row r="679" spans="1:7" ht="15.75" hidden="1" x14ac:dyDescent="0.25">
      <c r="A679" s="10"/>
      <c r="B679" s="59"/>
      <c r="C679" s="19"/>
      <c r="D679" s="19"/>
      <c r="E679" s="17"/>
      <c r="F679" s="17"/>
      <c r="G679" s="42"/>
    </row>
    <row r="680" spans="1:7" ht="15.75" hidden="1" x14ac:dyDescent="0.25">
      <c r="A680" s="10"/>
      <c r="B680" s="59"/>
      <c r="C680" s="19"/>
      <c r="D680" s="19"/>
      <c r="E680" s="19"/>
      <c r="F680" s="19"/>
      <c r="G680" s="42"/>
    </row>
    <row r="681" spans="1:7" ht="42.75" hidden="1" x14ac:dyDescent="0.25">
      <c r="A681" s="10" t="s">
        <v>46</v>
      </c>
      <c r="B681" s="113" t="s">
        <v>45</v>
      </c>
      <c r="C681" s="12">
        <f t="shared" ref="C681:F681" si="288">C685+C691+C682</f>
        <v>0</v>
      </c>
      <c r="D681" s="12">
        <f t="shared" si="288"/>
        <v>0</v>
      </c>
      <c r="E681" s="12">
        <f t="shared" si="288"/>
        <v>0</v>
      </c>
      <c r="F681" s="12">
        <f t="shared" si="288"/>
        <v>0</v>
      </c>
      <c r="G681" s="135"/>
    </row>
    <row r="682" spans="1:7" ht="85.5" hidden="1" x14ac:dyDescent="0.25">
      <c r="A682" s="10" t="s">
        <v>202</v>
      </c>
      <c r="B682" s="113" t="s">
        <v>203</v>
      </c>
      <c r="C682" s="12">
        <f>C683</f>
        <v>0</v>
      </c>
      <c r="D682" s="12">
        <f>D683</f>
        <v>0</v>
      </c>
      <c r="E682" s="12">
        <f t="shared" ref="E682:F682" si="289">E683</f>
        <v>0</v>
      </c>
      <c r="F682" s="12">
        <f t="shared" si="289"/>
        <v>0</v>
      </c>
      <c r="G682" s="135"/>
    </row>
    <row r="683" spans="1:7" ht="64.5" hidden="1" customHeight="1" x14ac:dyDescent="0.25">
      <c r="A683" s="10"/>
      <c r="B683" s="16" t="s">
        <v>195</v>
      </c>
      <c r="C683" s="17">
        <f t="shared" ref="C683:F683" si="290">SUM(C684:C684)</f>
        <v>0</v>
      </c>
      <c r="D683" s="17">
        <f t="shared" si="290"/>
        <v>0</v>
      </c>
      <c r="E683" s="17">
        <f t="shared" si="290"/>
        <v>0</v>
      </c>
      <c r="F683" s="17">
        <f t="shared" si="290"/>
        <v>0</v>
      </c>
      <c r="G683" s="135"/>
    </row>
    <row r="684" spans="1:7" ht="66" hidden="1" customHeight="1" x14ac:dyDescent="0.25">
      <c r="A684" s="10"/>
      <c r="B684" s="85"/>
      <c r="C684" s="19"/>
      <c r="D684" s="19"/>
      <c r="E684" s="19"/>
      <c r="F684" s="19"/>
      <c r="G684" s="42"/>
    </row>
    <row r="685" spans="1:7" ht="71.25" hidden="1" x14ac:dyDescent="0.25">
      <c r="A685" s="10" t="s">
        <v>191</v>
      </c>
      <c r="B685" s="79" t="s">
        <v>262</v>
      </c>
      <c r="C685" s="12">
        <f>C686+C689</f>
        <v>0</v>
      </c>
      <c r="D685" s="12">
        <f>D686+D689</f>
        <v>0</v>
      </c>
      <c r="E685" s="12">
        <f t="shared" ref="E685:F685" si="291">E686+E689</f>
        <v>0</v>
      </c>
      <c r="F685" s="12">
        <f t="shared" si="291"/>
        <v>0</v>
      </c>
      <c r="G685" s="135"/>
    </row>
    <row r="686" spans="1:7" ht="45" hidden="1" x14ac:dyDescent="0.25">
      <c r="A686" s="10"/>
      <c r="B686" s="106" t="s">
        <v>194</v>
      </c>
      <c r="C686" s="17">
        <f t="shared" ref="C686" si="292">SUM(C687:C688)</f>
        <v>0</v>
      </c>
      <c r="D686" s="17">
        <f t="shared" ref="D686" si="293">SUM(D687:D688)</f>
        <v>0</v>
      </c>
      <c r="E686" s="17">
        <f t="shared" ref="E686:F686" si="294">SUM(E687:E688)</f>
        <v>0</v>
      </c>
      <c r="F686" s="17">
        <f t="shared" si="294"/>
        <v>0</v>
      </c>
      <c r="G686" s="42"/>
    </row>
    <row r="687" spans="1:7" ht="15.75" hidden="1" x14ac:dyDescent="0.25">
      <c r="A687" s="10"/>
      <c r="B687" s="129"/>
      <c r="C687" s="17"/>
      <c r="D687" s="17"/>
      <c r="E687" s="19"/>
      <c r="F687" s="19"/>
      <c r="G687" s="39"/>
    </row>
    <row r="688" spans="1:7" ht="15.75" hidden="1" x14ac:dyDescent="0.25">
      <c r="A688" s="10"/>
      <c r="B688" s="129"/>
      <c r="C688" s="12"/>
      <c r="D688" s="12"/>
      <c r="E688" s="19"/>
      <c r="F688" s="19"/>
      <c r="G688" s="39"/>
    </row>
    <row r="689" spans="1:7" ht="60" hidden="1" x14ac:dyDescent="0.25">
      <c r="A689" s="10"/>
      <c r="B689" s="16" t="s">
        <v>195</v>
      </c>
      <c r="C689" s="12">
        <f>C690</f>
        <v>0</v>
      </c>
      <c r="D689" s="12">
        <f>D690</f>
        <v>0</v>
      </c>
      <c r="E689" s="12">
        <f t="shared" ref="E689:F689" si="295">E690</f>
        <v>0</v>
      </c>
      <c r="F689" s="12">
        <f t="shared" si="295"/>
        <v>0</v>
      </c>
      <c r="G689" s="39"/>
    </row>
    <row r="690" spans="1:7" ht="15.75" hidden="1" x14ac:dyDescent="0.25">
      <c r="A690" s="10"/>
      <c r="B690" s="129"/>
      <c r="C690" s="12"/>
      <c r="D690" s="12"/>
      <c r="E690" s="19"/>
      <c r="F690" s="19"/>
      <c r="G690" s="34"/>
    </row>
    <row r="691" spans="1:7" ht="57" hidden="1" customHeight="1" x14ac:dyDescent="0.25">
      <c r="A691" s="10" t="s">
        <v>71</v>
      </c>
      <c r="B691" s="140" t="s">
        <v>263</v>
      </c>
      <c r="C691" s="12">
        <f>C692</f>
        <v>0</v>
      </c>
      <c r="D691" s="12">
        <f>D692</f>
        <v>0</v>
      </c>
      <c r="E691" s="12">
        <f t="shared" ref="E691:F692" si="296">E692</f>
        <v>0</v>
      </c>
      <c r="F691" s="12">
        <f t="shared" si="296"/>
        <v>0</v>
      </c>
      <c r="G691" s="35"/>
    </row>
    <row r="692" spans="1:7" ht="62.25" hidden="1" customHeight="1" x14ac:dyDescent="0.25">
      <c r="A692" s="10"/>
      <c r="B692" s="16" t="s">
        <v>195</v>
      </c>
      <c r="C692" s="17">
        <f t="shared" ref="C692:D692" si="297">C693</f>
        <v>0</v>
      </c>
      <c r="D692" s="17">
        <f t="shared" si="297"/>
        <v>0</v>
      </c>
      <c r="E692" s="17">
        <f t="shared" si="296"/>
        <v>0</v>
      </c>
      <c r="F692" s="17">
        <f t="shared" si="296"/>
        <v>0</v>
      </c>
      <c r="G692" s="35"/>
    </row>
    <row r="693" spans="1:7" ht="91.5" hidden="1" customHeight="1" x14ac:dyDescent="0.25">
      <c r="A693" s="10"/>
      <c r="B693" s="129"/>
      <c r="C693" s="19"/>
      <c r="D693" s="19"/>
      <c r="E693" s="19"/>
      <c r="F693" s="19"/>
      <c r="G693" s="34"/>
    </row>
    <row r="694" spans="1:7" ht="57" hidden="1" x14ac:dyDescent="0.25">
      <c r="A694" s="10" t="s">
        <v>148</v>
      </c>
      <c r="B694" s="113" t="s">
        <v>149</v>
      </c>
      <c r="C694" s="12">
        <f>C695</f>
        <v>0</v>
      </c>
      <c r="D694" s="12">
        <f>D695</f>
        <v>0</v>
      </c>
      <c r="E694" s="12">
        <f t="shared" ref="E694:F694" si="298">E695</f>
        <v>0</v>
      </c>
      <c r="F694" s="12">
        <f t="shared" si="298"/>
        <v>0</v>
      </c>
      <c r="G694" s="42"/>
    </row>
    <row r="695" spans="1:7" ht="42.75" hidden="1" x14ac:dyDescent="0.25">
      <c r="A695" s="10" t="s">
        <v>150</v>
      </c>
      <c r="B695" s="140" t="s">
        <v>264</v>
      </c>
      <c r="C695" s="12">
        <f t="shared" ref="C695:F695" si="299">C696+C699</f>
        <v>0</v>
      </c>
      <c r="D695" s="12">
        <f t="shared" si="299"/>
        <v>0</v>
      </c>
      <c r="E695" s="12">
        <f t="shared" si="299"/>
        <v>0</v>
      </c>
      <c r="F695" s="12">
        <f t="shared" si="299"/>
        <v>0</v>
      </c>
      <c r="G695" s="42"/>
    </row>
    <row r="696" spans="1:7" ht="45" hidden="1" customHeight="1" x14ac:dyDescent="0.25">
      <c r="A696" s="10"/>
      <c r="B696" s="106" t="s">
        <v>55</v>
      </c>
      <c r="C696" s="17">
        <f t="shared" ref="C696:F696" si="300">C697+C698</f>
        <v>0</v>
      </c>
      <c r="D696" s="17">
        <f t="shared" si="300"/>
        <v>0</v>
      </c>
      <c r="E696" s="17">
        <f t="shared" si="300"/>
        <v>0</v>
      </c>
      <c r="F696" s="17">
        <f t="shared" si="300"/>
        <v>0</v>
      </c>
      <c r="G696" s="42"/>
    </row>
    <row r="697" spans="1:7" ht="72.75" hidden="1" customHeight="1" x14ac:dyDescent="0.25">
      <c r="A697" s="10"/>
      <c r="B697" s="67"/>
      <c r="C697" s="17"/>
      <c r="D697" s="17"/>
      <c r="E697" s="17"/>
      <c r="F697" s="17"/>
      <c r="G697" s="42"/>
    </row>
    <row r="698" spans="1:7" ht="15.75" hidden="1" x14ac:dyDescent="0.25">
      <c r="A698" s="10"/>
      <c r="B698" s="67"/>
      <c r="C698" s="17"/>
      <c r="D698" s="17"/>
      <c r="E698" s="17"/>
      <c r="F698" s="19"/>
      <c r="G698" s="42"/>
    </row>
    <row r="699" spans="1:7" ht="30" hidden="1" x14ac:dyDescent="0.25">
      <c r="A699" s="10"/>
      <c r="B699" s="156" t="s">
        <v>115</v>
      </c>
      <c r="C699" s="19">
        <f>C700+C701+C702</f>
        <v>0</v>
      </c>
      <c r="D699" s="19">
        <f>D700+D701+D702</f>
        <v>0</v>
      </c>
      <c r="E699" s="19">
        <f t="shared" ref="E699:F699" si="301">E700+E701+E702</f>
        <v>0</v>
      </c>
      <c r="F699" s="19">
        <f t="shared" si="301"/>
        <v>0</v>
      </c>
      <c r="G699" s="42"/>
    </row>
    <row r="700" spans="1:7" ht="15.75" hidden="1" customHeight="1" x14ac:dyDescent="0.25">
      <c r="A700" s="10"/>
      <c r="B700" s="41"/>
      <c r="C700" s="17"/>
      <c r="D700" s="17"/>
      <c r="E700" s="17"/>
      <c r="F700" s="19"/>
      <c r="G700" s="203"/>
    </row>
    <row r="701" spans="1:7" ht="15.75" hidden="1" customHeight="1" x14ac:dyDescent="0.25">
      <c r="A701" s="10"/>
      <c r="B701" s="41"/>
      <c r="C701" s="17"/>
      <c r="D701" s="17"/>
      <c r="E701" s="17"/>
      <c r="F701" s="19"/>
      <c r="G701" s="204"/>
    </row>
    <row r="702" spans="1:7" ht="15.75" hidden="1" x14ac:dyDescent="0.25">
      <c r="A702" s="10"/>
      <c r="B702" s="131"/>
      <c r="C702" s="17"/>
      <c r="D702" s="17"/>
      <c r="E702" s="17"/>
      <c r="F702" s="19"/>
      <c r="G702" s="42"/>
    </row>
    <row r="703" spans="1:7" ht="15.75" x14ac:dyDescent="0.25">
      <c r="A703" s="10" t="s">
        <v>108</v>
      </c>
      <c r="B703" s="14" t="s">
        <v>24</v>
      </c>
      <c r="C703" s="12">
        <f>C704+C712+C716+C719+C730+C737+C741+C743+C749+C756+C759+C764+C768+C771+C773+C777+C788+C782+C794+C796+C802+C807+C814+C820+C825+C832+C838+C841+C845+C847+C849+C851+C853+C859+C865+C867+C869+C875</f>
        <v>0</v>
      </c>
      <c r="D703" s="12">
        <f>D704+D712+D716+D719+D730+D737+D741+D743+D749+D756+D759+D764+D768+D771+D773+D777+D788+D782+D794+D796+D802+D807+D814+D820+D825+D832+D838+D841+D845+D847+D849+D851+D853+D859+D865+D867+D869+D875</f>
        <v>0</v>
      </c>
      <c r="E703" s="12">
        <f>E704+E712+E716+E719+E730+E737+E741+E743+E749+E756+E759+E764+E768+E771+E773+E777+E788+E782+E794+E796+E802+E807+E814+E820+E825+E832+E838+E841+E845+E847+E849+E851+E853+E859+E865+E867+E869+E875</f>
        <v>29318612.68</v>
      </c>
      <c r="F703" s="12">
        <f>F704+F712+F716+F719+F730+F737+F741+F743+F749+F756+F759+F764+F768+F771+F773+F777+F788+F782+F794+F796+F802+F807+F814+F820+F825+F832+F838+F841+F845+F847+F849+F851+F853+F859+F865+F867+F869+F875</f>
        <v>0</v>
      </c>
      <c r="G703" s="35"/>
    </row>
    <row r="704" spans="1:7" ht="30.75" hidden="1" customHeight="1" x14ac:dyDescent="0.25">
      <c r="A704" s="10"/>
      <c r="B704" s="16" t="s">
        <v>25</v>
      </c>
      <c r="C704" s="17">
        <f>SUM(C705:C711)</f>
        <v>0</v>
      </c>
      <c r="D704" s="17">
        <f>SUM(D705:D711)</f>
        <v>0</v>
      </c>
      <c r="E704" s="17">
        <f t="shared" ref="E704:F704" si="302">SUM(E705:E711)</f>
        <v>0</v>
      </c>
      <c r="F704" s="17">
        <f t="shared" si="302"/>
        <v>0</v>
      </c>
      <c r="G704" s="35"/>
    </row>
    <row r="705" spans="1:14" ht="30.75" hidden="1" customHeight="1" x14ac:dyDescent="0.25">
      <c r="A705" s="10"/>
      <c r="B705" s="129"/>
      <c r="C705" s="19"/>
      <c r="D705" s="19"/>
      <c r="E705" s="27"/>
      <c r="F705" s="27"/>
      <c r="G705" s="28"/>
    </row>
    <row r="706" spans="1:14" ht="15.75" hidden="1" x14ac:dyDescent="0.25">
      <c r="A706" s="10"/>
      <c r="B706" s="129"/>
      <c r="C706" s="19"/>
      <c r="D706" s="19"/>
      <c r="E706" s="27"/>
      <c r="F706" s="27"/>
      <c r="G706" s="28"/>
    </row>
    <row r="707" spans="1:14" ht="15.75" hidden="1" x14ac:dyDescent="0.25">
      <c r="A707" s="10"/>
      <c r="B707" s="129"/>
      <c r="C707" s="19"/>
      <c r="D707" s="19"/>
      <c r="E707" s="27"/>
      <c r="F707" s="27"/>
      <c r="G707" s="28"/>
    </row>
    <row r="708" spans="1:14" ht="15.75" hidden="1" x14ac:dyDescent="0.25">
      <c r="A708" s="10"/>
      <c r="B708" s="129"/>
      <c r="C708" s="19"/>
      <c r="D708" s="19"/>
      <c r="E708" s="27"/>
      <c r="F708" s="27"/>
      <c r="G708" s="47"/>
    </row>
    <row r="709" spans="1:14" ht="15.75" hidden="1" x14ac:dyDescent="0.25">
      <c r="A709" s="10"/>
      <c r="B709" s="129"/>
      <c r="C709" s="19"/>
      <c r="D709" s="19"/>
      <c r="E709" s="27"/>
      <c r="F709" s="27"/>
      <c r="G709" s="42"/>
    </row>
    <row r="710" spans="1:14" ht="15.75" hidden="1" x14ac:dyDescent="0.25">
      <c r="A710" s="10"/>
      <c r="B710" s="129"/>
      <c r="C710" s="19"/>
      <c r="D710" s="19"/>
      <c r="E710" s="27"/>
      <c r="F710" s="27"/>
      <c r="G710" s="47"/>
    </row>
    <row r="711" spans="1:14" ht="15.75" hidden="1" x14ac:dyDescent="0.25">
      <c r="A711" s="10"/>
      <c r="B711" s="129"/>
      <c r="C711" s="19"/>
      <c r="D711" s="19"/>
      <c r="E711" s="27"/>
      <c r="F711" s="27"/>
      <c r="G711" s="47"/>
    </row>
    <row r="712" spans="1:14" ht="30" hidden="1" x14ac:dyDescent="0.25">
      <c r="A712" s="10"/>
      <c r="B712" s="16" t="s">
        <v>2</v>
      </c>
      <c r="C712" s="17">
        <f>C713+C714+C715</f>
        <v>0</v>
      </c>
      <c r="D712" s="17">
        <f>D713+D714+D715</f>
        <v>0</v>
      </c>
      <c r="E712" s="17">
        <f t="shared" ref="E712:F712" si="303">E713+E714+E715</f>
        <v>0</v>
      </c>
      <c r="F712" s="17">
        <f t="shared" si="303"/>
        <v>0</v>
      </c>
      <c r="G712" s="47"/>
    </row>
    <row r="713" spans="1:14" ht="15.75" hidden="1" x14ac:dyDescent="0.25">
      <c r="A713" s="10"/>
      <c r="B713" s="16"/>
      <c r="C713" s="19"/>
      <c r="D713" s="19"/>
      <c r="E713" s="27"/>
      <c r="F713" s="27"/>
      <c r="G713" s="42"/>
    </row>
    <row r="714" spans="1:14" ht="15.75" hidden="1" x14ac:dyDescent="0.25">
      <c r="A714" s="10"/>
      <c r="B714" s="16"/>
      <c r="C714" s="19"/>
      <c r="D714" s="19"/>
      <c r="E714" s="27"/>
      <c r="F714" s="27"/>
      <c r="G714" s="47"/>
    </row>
    <row r="715" spans="1:14" ht="15.75" hidden="1" x14ac:dyDescent="0.25">
      <c r="A715" s="10"/>
      <c r="B715" s="129"/>
      <c r="C715" s="19"/>
      <c r="D715" s="19"/>
      <c r="E715" s="27"/>
      <c r="F715" s="27"/>
      <c r="G715" s="47"/>
    </row>
    <row r="716" spans="1:14" ht="30" hidden="1" x14ac:dyDescent="0.25">
      <c r="A716" s="10"/>
      <c r="B716" s="16" t="s">
        <v>29</v>
      </c>
      <c r="C716" s="17">
        <f>SUM(C717:C718)</f>
        <v>0</v>
      </c>
      <c r="D716" s="17">
        <f>SUM(D717:D718)</f>
        <v>0</v>
      </c>
      <c r="E716" s="17">
        <f t="shared" ref="E716:F716" si="304">SUM(E717:E718)</f>
        <v>0</v>
      </c>
      <c r="F716" s="17">
        <f t="shared" si="304"/>
        <v>0</v>
      </c>
      <c r="G716" s="42"/>
    </row>
    <row r="717" spans="1:14" ht="45" hidden="1" customHeight="1" x14ac:dyDescent="0.25">
      <c r="A717" s="10"/>
      <c r="B717" s="18"/>
      <c r="C717" s="17"/>
      <c r="D717" s="17"/>
      <c r="E717" s="17"/>
      <c r="F717" s="17"/>
      <c r="G717" s="28"/>
    </row>
    <row r="718" spans="1:14" ht="33" hidden="1" customHeight="1" x14ac:dyDescent="0.25">
      <c r="A718" s="10"/>
      <c r="B718" s="18"/>
      <c r="C718" s="17"/>
      <c r="D718" s="17"/>
      <c r="E718" s="17"/>
      <c r="F718" s="17"/>
      <c r="G718" s="28"/>
    </row>
    <row r="719" spans="1:14" s="99" customFormat="1" ht="30" hidden="1" x14ac:dyDescent="0.25">
      <c r="A719" s="55"/>
      <c r="B719" s="16" t="s">
        <v>19</v>
      </c>
      <c r="C719" s="17">
        <f>SUM(C720:C729)</f>
        <v>0</v>
      </c>
      <c r="D719" s="17">
        <f>SUM(D720:D729)</f>
        <v>0</v>
      </c>
      <c r="E719" s="17">
        <f t="shared" ref="E719" si="305">SUM(E720:E729)</f>
        <v>0</v>
      </c>
      <c r="F719" s="17">
        <f>SUM(F720:F729)</f>
        <v>0</v>
      </c>
      <c r="G719" s="1"/>
      <c r="H719" s="98"/>
      <c r="I719" s="98"/>
      <c r="J719" s="98"/>
      <c r="K719" s="98"/>
      <c r="L719" s="98"/>
      <c r="M719" s="98"/>
      <c r="N719" s="98"/>
    </row>
    <row r="720" spans="1:14" ht="49.5" hidden="1" customHeight="1" x14ac:dyDescent="0.25">
      <c r="A720" s="10"/>
      <c r="B720" s="18"/>
      <c r="C720" s="19"/>
      <c r="D720" s="19"/>
      <c r="E720" s="19"/>
      <c r="F720" s="19"/>
      <c r="G720" s="28"/>
    </row>
    <row r="721" spans="1:14" ht="15.75" hidden="1" x14ac:dyDescent="0.25">
      <c r="A721" s="10"/>
      <c r="B721" s="18"/>
      <c r="C721" s="17"/>
      <c r="D721" s="17"/>
      <c r="E721" s="17"/>
      <c r="F721" s="17"/>
      <c r="G721" s="42"/>
    </row>
    <row r="722" spans="1:14" ht="15.75" hidden="1" x14ac:dyDescent="0.25">
      <c r="A722" s="10"/>
      <c r="B722" s="18"/>
      <c r="C722" s="17"/>
      <c r="D722" s="17"/>
      <c r="E722" s="17"/>
      <c r="F722" s="17"/>
      <c r="G722" s="42"/>
    </row>
    <row r="723" spans="1:14" ht="15.75" hidden="1" x14ac:dyDescent="0.25">
      <c r="A723" s="10"/>
      <c r="B723" s="18"/>
      <c r="C723" s="17"/>
      <c r="D723" s="17"/>
      <c r="E723" s="17"/>
      <c r="F723" s="20"/>
      <c r="G723" s="1"/>
    </row>
    <row r="724" spans="1:14" ht="15.75" hidden="1" x14ac:dyDescent="0.25">
      <c r="A724" s="10"/>
      <c r="B724" s="18"/>
      <c r="C724" s="17"/>
      <c r="D724" s="17"/>
      <c r="E724" s="17"/>
      <c r="F724" s="20"/>
      <c r="G724" s="42"/>
    </row>
    <row r="725" spans="1:14" ht="15.75" hidden="1" x14ac:dyDescent="0.25">
      <c r="A725" s="10"/>
      <c r="B725" s="18"/>
      <c r="C725" s="17"/>
      <c r="D725" s="17"/>
      <c r="E725" s="17"/>
      <c r="F725" s="19"/>
      <c r="G725" s="47"/>
    </row>
    <row r="726" spans="1:14" ht="15.75" hidden="1" x14ac:dyDescent="0.25">
      <c r="A726" s="10"/>
      <c r="B726" s="18"/>
      <c r="C726" s="17"/>
      <c r="D726" s="17"/>
      <c r="E726" s="17"/>
      <c r="F726" s="19"/>
      <c r="G726" s="47"/>
    </row>
    <row r="727" spans="1:14" ht="15.75" hidden="1" x14ac:dyDescent="0.25">
      <c r="A727" s="10"/>
      <c r="B727" s="18"/>
      <c r="C727" s="17"/>
      <c r="D727" s="17"/>
      <c r="E727" s="17"/>
      <c r="F727" s="17"/>
      <c r="G727" s="47"/>
    </row>
    <row r="728" spans="1:14" ht="15.75" hidden="1" x14ac:dyDescent="0.25">
      <c r="A728" s="10"/>
      <c r="B728" s="18"/>
      <c r="C728" s="17"/>
      <c r="D728" s="17"/>
      <c r="E728" s="17"/>
      <c r="F728" s="17"/>
      <c r="G728" s="47"/>
    </row>
    <row r="729" spans="1:14" ht="15.75" hidden="1" x14ac:dyDescent="0.25">
      <c r="A729" s="10"/>
      <c r="B729" s="18"/>
      <c r="C729" s="17"/>
      <c r="D729" s="17"/>
      <c r="E729" s="17"/>
      <c r="F729" s="17"/>
      <c r="G729" s="1"/>
    </row>
    <row r="730" spans="1:14" s="99" customFormat="1" ht="60" hidden="1" x14ac:dyDescent="0.25">
      <c r="A730" s="55"/>
      <c r="B730" s="16" t="s">
        <v>55</v>
      </c>
      <c r="C730" s="17">
        <f>SUM(C731:C735)</f>
        <v>0</v>
      </c>
      <c r="D730" s="17">
        <f>SUM(D731:D735)</f>
        <v>0</v>
      </c>
      <c r="E730" s="17">
        <f t="shared" ref="E730:F730" si="306">SUM(E731:E735)</f>
        <v>0</v>
      </c>
      <c r="F730" s="17">
        <f t="shared" si="306"/>
        <v>0</v>
      </c>
      <c r="G730" s="1"/>
      <c r="H730" s="98"/>
      <c r="I730" s="98"/>
      <c r="J730" s="98"/>
      <c r="K730" s="98"/>
      <c r="L730" s="98"/>
      <c r="M730" s="98"/>
      <c r="N730" s="98"/>
    </row>
    <row r="731" spans="1:14" ht="15.75" hidden="1" x14ac:dyDescent="0.25">
      <c r="A731" s="10"/>
      <c r="B731" s="16"/>
      <c r="C731" s="19"/>
      <c r="D731" s="19"/>
      <c r="E731" s="19"/>
      <c r="F731" s="19"/>
      <c r="G731" s="1"/>
    </row>
    <row r="732" spans="1:14" ht="15.75" hidden="1" x14ac:dyDescent="0.25">
      <c r="A732" s="10"/>
      <c r="B732" s="16"/>
      <c r="C732" s="19"/>
      <c r="D732" s="19"/>
      <c r="E732" s="19"/>
      <c r="F732" s="19"/>
      <c r="G732" s="47"/>
    </row>
    <row r="733" spans="1:14" ht="15.75" hidden="1" x14ac:dyDescent="0.25">
      <c r="A733" s="10"/>
      <c r="B733" s="16"/>
      <c r="C733" s="19"/>
      <c r="D733" s="19"/>
      <c r="E733" s="19"/>
      <c r="F733" s="19"/>
      <c r="G733" s="42"/>
    </row>
    <row r="734" spans="1:14" ht="15.75" hidden="1" x14ac:dyDescent="0.25">
      <c r="A734" s="10"/>
      <c r="B734" s="16"/>
      <c r="C734" s="19"/>
      <c r="D734" s="19"/>
      <c r="E734" s="19"/>
      <c r="F734" s="19"/>
      <c r="G734" s="47"/>
    </row>
    <row r="735" spans="1:14" ht="15.75" hidden="1" x14ac:dyDescent="0.25">
      <c r="A735" s="10"/>
      <c r="B735" s="16"/>
      <c r="C735" s="19"/>
      <c r="D735" s="19"/>
      <c r="E735" s="19"/>
      <c r="F735" s="19"/>
      <c r="G735" s="47"/>
    </row>
    <row r="736" spans="1:14" ht="15.75" hidden="1" x14ac:dyDescent="0.25">
      <c r="A736" s="10"/>
      <c r="B736" s="16"/>
      <c r="C736" s="19"/>
      <c r="D736" s="19"/>
      <c r="E736" s="19"/>
      <c r="F736" s="19"/>
      <c r="G736" s="47"/>
    </row>
    <row r="737" spans="1:14" s="99" customFormat="1" ht="17.25" hidden="1" customHeight="1" x14ac:dyDescent="0.25">
      <c r="A737" s="55"/>
      <c r="B737" s="16" t="s">
        <v>22</v>
      </c>
      <c r="C737" s="17">
        <f>SUM(C738:C740)</f>
        <v>0</v>
      </c>
      <c r="D737" s="17">
        <f>SUM(D738:D740)</f>
        <v>0</v>
      </c>
      <c r="E737" s="17">
        <f t="shared" ref="E737:F737" si="307">SUM(E738:E740)</f>
        <v>0</v>
      </c>
      <c r="F737" s="17">
        <f t="shared" si="307"/>
        <v>0</v>
      </c>
      <c r="G737" s="47"/>
      <c r="H737" s="98"/>
      <c r="I737" s="98"/>
      <c r="J737" s="98"/>
      <c r="K737" s="98"/>
      <c r="L737" s="98"/>
      <c r="M737" s="98"/>
      <c r="N737" s="98"/>
    </row>
    <row r="738" spans="1:14" ht="37.5" hidden="1" customHeight="1" x14ac:dyDescent="0.25">
      <c r="A738" s="10"/>
      <c r="B738" s="18"/>
      <c r="C738" s="19"/>
      <c r="D738" s="19"/>
      <c r="E738" s="19"/>
      <c r="F738" s="19"/>
      <c r="G738" s="28"/>
    </row>
    <row r="739" spans="1:14" ht="15.75" hidden="1" x14ac:dyDescent="0.25">
      <c r="A739" s="10"/>
      <c r="B739" s="18"/>
      <c r="C739" s="17"/>
      <c r="D739" s="17"/>
      <c r="E739" s="17"/>
      <c r="F739" s="17"/>
      <c r="G739" s="42"/>
    </row>
    <row r="740" spans="1:14" ht="15.75" hidden="1" x14ac:dyDescent="0.25">
      <c r="A740" s="10"/>
      <c r="B740" s="18"/>
      <c r="C740" s="17"/>
      <c r="D740" s="17"/>
      <c r="E740" s="19"/>
      <c r="F740" s="19"/>
      <c r="G740" s="47"/>
    </row>
    <row r="741" spans="1:14" ht="60" x14ac:dyDescent="0.25">
      <c r="A741" s="10"/>
      <c r="B741" s="16" t="s">
        <v>72</v>
      </c>
      <c r="C741" s="17">
        <f t="shared" ref="C741:F741" si="308">SUM(C742:C742)</f>
        <v>0</v>
      </c>
      <c r="D741" s="17">
        <f t="shared" si="308"/>
        <v>0</v>
      </c>
      <c r="E741" s="17">
        <f t="shared" si="308"/>
        <v>300000</v>
      </c>
      <c r="F741" s="17">
        <f t="shared" si="308"/>
        <v>0</v>
      </c>
      <c r="G741" s="168"/>
    </row>
    <row r="742" spans="1:14" ht="34.5" customHeight="1" x14ac:dyDescent="0.25">
      <c r="A742" s="10"/>
      <c r="B742" s="18"/>
      <c r="C742" s="19"/>
      <c r="D742" s="19"/>
      <c r="E742" s="19">
        <v>300000</v>
      </c>
      <c r="F742" s="19"/>
      <c r="G742" s="47" t="s">
        <v>291</v>
      </c>
    </row>
    <row r="743" spans="1:14" ht="45" hidden="1" x14ac:dyDescent="0.25">
      <c r="A743" s="10"/>
      <c r="B743" s="58" t="s">
        <v>31</v>
      </c>
      <c r="C743" s="76">
        <f>SUM(C744:C748)</f>
        <v>0</v>
      </c>
      <c r="D743" s="76">
        <f>SUM(D744:D748)</f>
        <v>0</v>
      </c>
      <c r="E743" s="76">
        <f t="shared" ref="E743:F743" si="309">SUM(E744:E748)</f>
        <v>0</v>
      </c>
      <c r="F743" s="76">
        <f t="shared" si="309"/>
        <v>0</v>
      </c>
      <c r="G743" s="28"/>
    </row>
    <row r="744" spans="1:14" ht="15.75" hidden="1" x14ac:dyDescent="0.25">
      <c r="A744" s="10"/>
      <c r="B744" s="18"/>
      <c r="C744" s="17"/>
      <c r="D744" s="17"/>
      <c r="E744" s="77"/>
      <c r="F744" s="77"/>
      <c r="G744" s="42"/>
    </row>
    <row r="745" spans="1:14" ht="15.75" hidden="1" x14ac:dyDescent="0.25">
      <c r="A745" s="10"/>
      <c r="B745" s="16"/>
      <c r="C745" s="76"/>
      <c r="D745" s="76"/>
      <c r="E745" s="19"/>
      <c r="F745" s="19"/>
      <c r="G745" s="42"/>
    </row>
    <row r="746" spans="1:14" ht="15.75" hidden="1" x14ac:dyDescent="0.25">
      <c r="A746" s="10"/>
      <c r="B746" s="16"/>
      <c r="C746" s="76"/>
      <c r="D746" s="76"/>
      <c r="E746" s="77"/>
      <c r="F746" s="77"/>
      <c r="G746" s="169"/>
    </row>
    <row r="747" spans="1:14" ht="15.75" hidden="1" x14ac:dyDescent="0.25">
      <c r="A747" s="10"/>
      <c r="B747" s="16"/>
      <c r="C747" s="76"/>
      <c r="D747" s="76"/>
      <c r="E747" s="77"/>
      <c r="F747" s="77"/>
      <c r="G747" s="47"/>
    </row>
    <row r="748" spans="1:14" ht="15.75" hidden="1" x14ac:dyDescent="0.25">
      <c r="A748" s="10"/>
      <c r="B748" s="18"/>
      <c r="C748" s="19"/>
      <c r="D748" s="19"/>
      <c r="E748" s="19"/>
      <c r="F748" s="19"/>
      <c r="G748" s="42"/>
    </row>
    <row r="749" spans="1:14" ht="45" hidden="1" x14ac:dyDescent="0.25">
      <c r="A749" s="10"/>
      <c r="B749" s="106" t="s">
        <v>23</v>
      </c>
      <c r="C749" s="17">
        <f t="shared" ref="C749:F749" si="310">SUM(C750:C755)</f>
        <v>0</v>
      </c>
      <c r="D749" s="17">
        <f t="shared" ref="D749" si="311">SUM(D750:D755)</f>
        <v>0</v>
      </c>
      <c r="E749" s="17">
        <f t="shared" si="310"/>
        <v>0</v>
      </c>
      <c r="F749" s="17">
        <f t="shared" si="310"/>
        <v>0</v>
      </c>
      <c r="G749" s="168"/>
    </row>
    <row r="750" spans="1:14" ht="15.75" hidden="1" x14ac:dyDescent="0.25">
      <c r="A750" s="10"/>
      <c r="B750" s="106"/>
      <c r="C750" s="17"/>
      <c r="D750" s="17"/>
      <c r="E750" s="17"/>
      <c r="F750" s="17"/>
      <c r="G750" s="28"/>
    </row>
    <row r="751" spans="1:14" ht="15.75" hidden="1" x14ac:dyDescent="0.25">
      <c r="A751" s="10"/>
      <c r="B751" s="18"/>
      <c r="C751" s="17"/>
      <c r="D751" s="17"/>
      <c r="E751" s="19"/>
      <c r="F751" s="19"/>
      <c r="G751" s="42"/>
    </row>
    <row r="752" spans="1:14" ht="15.75" hidden="1" x14ac:dyDescent="0.25">
      <c r="A752" s="10"/>
      <c r="B752" s="18"/>
      <c r="C752" s="19"/>
      <c r="D752" s="19"/>
      <c r="E752" s="19"/>
      <c r="F752" s="19"/>
      <c r="G752" s="42"/>
    </row>
    <row r="753" spans="1:7" ht="15.75" hidden="1" x14ac:dyDescent="0.25">
      <c r="A753" s="10"/>
      <c r="B753" s="18"/>
      <c r="C753" s="17"/>
      <c r="D753" s="17"/>
      <c r="E753" s="19"/>
      <c r="F753" s="19"/>
      <c r="G753" s="47"/>
    </row>
    <row r="754" spans="1:7" ht="15.75" hidden="1" x14ac:dyDescent="0.25">
      <c r="A754" s="10"/>
      <c r="B754" s="106"/>
      <c r="C754" s="19"/>
      <c r="D754" s="19"/>
      <c r="E754" s="19"/>
      <c r="F754" s="19"/>
      <c r="G754" s="47"/>
    </row>
    <row r="755" spans="1:7" ht="15.75" hidden="1" x14ac:dyDescent="0.25">
      <c r="A755" s="10"/>
      <c r="B755" s="129"/>
      <c r="C755" s="19"/>
      <c r="D755" s="19"/>
      <c r="E755" s="19"/>
      <c r="F755" s="19"/>
      <c r="G755" s="1"/>
    </row>
    <row r="756" spans="1:7" ht="30" hidden="1" x14ac:dyDescent="0.25">
      <c r="A756" s="10"/>
      <c r="B756" s="106" t="s">
        <v>147</v>
      </c>
      <c r="C756" s="17">
        <f t="shared" ref="C756:F756" si="312">SUM(C757:C758)</f>
        <v>0</v>
      </c>
      <c r="D756" s="17">
        <f t="shared" ref="D756" si="313">SUM(D757:D758)</f>
        <v>0</v>
      </c>
      <c r="E756" s="17">
        <f t="shared" si="312"/>
        <v>0</v>
      </c>
      <c r="F756" s="17">
        <f t="shared" si="312"/>
        <v>0</v>
      </c>
      <c r="G756" s="168"/>
    </row>
    <row r="757" spans="1:7" ht="15.75" hidden="1" x14ac:dyDescent="0.25">
      <c r="A757" s="10"/>
      <c r="B757" s="106"/>
      <c r="C757" s="19"/>
      <c r="D757" s="19"/>
      <c r="E757" s="19"/>
      <c r="F757" s="19"/>
      <c r="G757" s="47"/>
    </row>
    <row r="758" spans="1:7" ht="15.75" hidden="1" x14ac:dyDescent="0.25">
      <c r="A758" s="10"/>
      <c r="B758" s="106"/>
      <c r="C758" s="19"/>
      <c r="D758" s="19"/>
      <c r="E758" s="19"/>
      <c r="F758" s="19"/>
      <c r="G758" s="42"/>
    </row>
    <row r="759" spans="1:7" ht="18" hidden="1" customHeight="1" x14ac:dyDescent="0.25">
      <c r="A759" s="10"/>
      <c r="B759" s="170" t="s">
        <v>298</v>
      </c>
      <c r="C759" s="17">
        <f>C760+C761+C762+C763</f>
        <v>0</v>
      </c>
      <c r="D759" s="17">
        <f>D760+D761+D762+D763</f>
        <v>0</v>
      </c>
      <c r="E759" s="17">
        <f t="shared" ref="E759:F759" si="314">E760+E761+E762+E763</f>
        <v>0</v>
      </c>
      <c r="F759" s="17">
        <f t="shared" si="314"/>
        <v>0</v>
      </c>
      <c r="G759" s="168"/>
    </row>
    <row r="760" spans="1:7" ht="80.25" hidden="1" customHeight="1" x14ac:dyDescent="0.25">
      <c r="A760" s="10"/>
      <c r="B760" s="106"/>
      <c r="C760" s="19"/>
      <c r="D760" s="19"/>
      <c r="E760" s="19"/>
      <c r="F760" s="19"/>
      <c r="G760" s="28"/>
    </row>
    <row r="761" spans="1:7" ht="15.75" hidden="1" x14ac:dyDescent="0.25">
      <c r="A761" s="10"/>
      <c r="B761" s="106"/>
      <c r="C761" s="19"/>
      <c r="D761" s="19"/>
      <c r="E761" s="19"/>
      <c r="F761" s="19"/>
      <c r="G761" s="47"/>
    </row>
    <row r="762" spans="1:7" ht="15.75" hidden="1" x14ac:dyDescent="0.25">
      <c r="A762" s="10"/>
      <c r="B762" s="106"/>
      <c r="C762" s="19"/>
      <c r="D762" s="19"/>
      <c r="E762" s="19"/>
      <c r="F762" s="19"/>
      <c r="G762" s="47"/>
    </row>
    <row r="763" spans="1:7" ht="15.75" hidden="1" x14ac:dyDescent="0.25">
      <c r="A763" s="10"/>
      <c r="B763" s="106"/>
      <c r="C763" s="19"/>
      <c r="D763" s="19"/>
      <c r="E763" s="19"/>
      <c r="F763" s="19"/>
      <c r="G763" s="47"/>
    </row>
    <row r="764" spans="1:7" ht="33" customHeight="1" x14ac:dyDescent="0.25">
      <c r="A764" s="10"/>
      <c r="B764" s="106" t="s">
        <v>204</v>
      </c>
      <c r="C764" s="19">
        <f t="shared" ref="C764:F764" si="315">C765+C766+C767</f>
        <v>0</v>
      </c>
      <c r="D764" s="19">
        <f t="shared" si="315"/>
        <v>0</v>
      </c>
      <c r="E764" s="19">
        <f t="shared" si="315"/>
        <v>1083108</v>
      </c>
      <c r="F764" s="19">
        <f t="shared" si="315"/>
        <v>0</v>
      </c>
      <c r="G764" s="47"/>
    </row>
    <row r="765" spans="1:7" ht="36.75" customHeight="1" x14ac:dyDescent="0.25">
      <c r="A765" s="10"/>
      <c r="B765" s="106"/>
      <c r="C765" s="19"/>
      <c r="D765" s="19"/>
      <c r="E765" s="19">
        <v>1083108</v>
      </c>
      <c r="F765" s="19"/>
      <c r="G765" s="39" t="s">
        <v>312</v>
      </c>
    </row>
    <row r="766" spans="1:7" ht="15.75" hidden="1" x14ac:dyDescent="0.25">
      <c r="A766" s="10"/>
      <c r="B766" s="170"/>
      <c r="C766" s="17"/>
      <c r="D766" s="17"/>
      <c r="E766" s="17"/>
      <c r="F766" s="17"/>
      <c r="G766" s="42"/>
    </row>
    <row r="767" spans="1:7" ht="15.75" hidden="1" x14ac:dyDescent="0.25">
      <c r="A767" s="10"/>
      <c r="B767" s="106"/>
      <c r="C767" s="19"/>
      <c r="D767" s="19"/>
      <c r="E767" s="19"/>
      <c r="F767" s="19"/>
      <c r="G767" s="47"/>
    </row>
    <row r="768" spans="1:7" ht="15.75" x14ac:dyDescent="0.25">
      <c r="A768" s="10"/>
      <c r="B768" s="106" t="s">
        <v>20</v>
      </c>
      <c r="C768" s="76">
        <f t="shared" ref="C768:F768" si="316">SUM(C769:C770)</f>
        <v>0</v>
      </c>
      <c r="D768" s="76">
        <f t="shared" si="316"/>
        <v>0</v>
      </c>
      <c r="E768" s="76">
        <f t="shared" si="316"/>
        <v>19419041</v>
      </c>
      <c r="F768" s="76">
        <f t="shared" si="316"/>
        <v>0</v>
      </c>
      <c r="G768" s="42"/>
    </row>
    <row r="769" spans="1:7" ht="30.75" customHeight="1" x14ac:dyDescent="0.25">
      <c r="A769" s="10"/>
      <c r="B769" s="129"/>
      <c r="C769" s="77"/>
      <c r="D769" s="77"/>
      <c r="E769" s="77">
        <v>1402082</v>
      </c>
      <c r="F769" s="77"/>
      <c r="G769" s="39" t="s">
        <v>312</v>
      </c>
    </row>
    <row r="770" spans="1:7" ht="30" x14ac:dyDescent="0.25">
      <c r="A770" s="10"/>
      <c r="B770" s="73" t="s">
        <v>316</v>
      </c>
      <c r="C770" s="77"/>
      <c r="D770" s="77"/>
      <c r="E770" s="77">
        <f>10800000+2300000+2000000+1251819+1665140</f>
        <v>18016959</v>
      </c>
      <c r="F770" s="77"/>
      <c r="G770" s="39" t="s">
        <v>312</v>
      </c>
    </row>
    <row r="771" spans="1:7" ht="45" x14ac:dyDescent="0.25">
      <c r="A771" s="10"/>
      <c r="B771" s="106" t="s">
        <v>73</v>
      </c>
      <c r="C771" s="76">
        <f t="shared" ref="C771:F771" si="317">SUM(C772:C772)</f>
        <v>0</v>
      </c>
      <c r="D771" s="76">
        <f t="shared" si="317"/>
        <v>0</v>
      </c>
      <c r="E771" s="76">
        <f t="shared" si="317"/>
        <v>22600</v>
      </c>
      <c r="F771" s="76">
        <f t="shared" si="317"/>
        <v>0</v>
      </c>
      <c r="G771" s="42"/>
    </row>
    <row r="772" spans="1:7" ht="30" x14ac:dyDescent="0.25">
      <c r="A772" s="10"/>
      <c r="B772" s="85"/>
      <c r="C772" s="77"/>
      <c r="D772" s="77"/>
      <c r="E772" s="19">
        <v>22600</v>
      </c>
      <c r="F772" s="19"/>
      <c r="G772" s="39" t="s">
        <v>312</v>
      </c>
    </row>
    <row r="773" spans="1:7" ht="30" hidden="1" x14ac:dyDescent="0.25">
      <c r="A773" s="10"/>
      <c r="B773" s="106" t="s">
        <v>295</v>
      </c>
      <c r="C773" s="76">
        <f>SUM(C774:C776)</f>
        <v>0</v>
      </c>
      <c r="D773" s="76">
        <f>SUM(D774:D776)</f>
        <v>0</v>
      </c>
      <c r="E773" s="76">
        <f t="shared" ref="E773:F773" si="318">SUM(E774:E776)</f>
        <v>0</v>
      </c>
      <c r="F773" s="76">
        <f t="shared" si="318"/>
        <v>0</v>
      </c>
      <c r="G773" s="42"/>
    </row>
    <row r="774" spans="1:7" ht="15.75" hidden="1" x14ac:dyDescent="0.25">
      <c r="A774" s="10"/>
      <c r="B774" s="85"/>
      <c r="C774" s="77"/>
      <c r="D774" s="77"/>
      <c r="E774" s="77"/>
      <c r="F774" s="77"/>
      <c r="G774" s="171"/>
    </row>
    <row r="775" spans="1:7" ht="15.75" hidden="1" x14ac:dyDescent="0.25">
      <c r="A775" s="10"/>
      <c r="B775" s="85"/>
      <c r="C775" s="77"/>
      <c r="D775" s="77"/>
      <c r="E775" s="77"/>
      <c r="F775" s="77"/>
      <c r="G775" s="47"/>
    </row>
    <row r="776" spans="1:7" ht="15.75" hidden="1" x14ac:dyDescent="0.25">
      <c r="A776" s="10"/>
      <c r="B776" s="85"/>
      <c r="C776" s="77"/>
      <c r="D776" s="77"/>
      <c r="E776" s="77"/>
      <c r="F776" s="77"/>
      <c r="G776" s="47"/>
    </row>
    <row r="777" spans="1:7" ht="30" x14ac:dyDescent="0.25">
      <c r="A777" s="10"/>
      <c r="B777" s="106" t="s">
        <v>53</v>
      </c>
      <c r="C777" s="76">
        <f>SUM(C778:C781)</f>
        <v>0</v>
      </c>
      <c r="D777" s="76">
        <f>SUM(D778:D781)</f>
        <v>0</v>
      </c>
      <c r="E777" s="76">
        <f>SUM(E778:E781)</f>
        <v>385625</v>
      </c>
      <c r="F777" s="76">
        <f t="shared" ref="F777" si="319">SUM(F778:F781)</f>
        <v>0</v>
      </c>
      <c r="G777" s="42"/>
    </row>
    <row r="778" spans="1:7" ht="30" x14ac:dyDescent="0.25">
      <c r="A778" s="10"/>
      <c r="B778" s="85"/>
      <c r="C778" s="77"/>
      <c r="D778" s="77"/>
      <c r="E778" s="77">
        <v>25625</v>
      </c>
      <c r="F778" s="77"/>
      <c r="G778" s="39" t="s">
        <v>312</v>
      </c>
    </row>
    <row r="779" spans="1:7" ht="20.25" customHeight="1" x14ac:dyDescent="0.25">
      <c r="A779" s="10"/>
      <c r="B779" s="85"/>
      <c r="C779" s="77"/>
      <c r="D779" s="77"/>
      <c r="E779" s="77">
        <v>360000</v>
      </c>
      <c r="F779" s="77"/>
      <c r="G779" s="47" t="s">
        <v>291</v>
      </c>
    </row>
    <row r="780" spans="1:7" ht="15.75" hidden="1" x14ac:dyDescent="0.25">
      <c r="A780" s="10"/>
      <c r="B780" s="85"/>
      <c r="C780" s="77"/>
      <c r="D780" s="77"/>
      <c r="E780" s="77"/>
      <c r="F780" s="77"/>
      <c r="G780" s="42"/>
    </row>
    <row r="781" spans="1:7" ht="15.75" hidden="1" x14ac:dyDescent="0.25">
      <c r="A781" s="10"/>
      <c r="B781" s="85"/>
      <c r="C781" s="77"/>
      <c r="D781" s="77"/>
      <c r="E781" s="77"/>
      <c r="F781" s="77"/>
      <c r="G781" s="47"/>
    </row>
    <row r="782" spans="1:7" ht="45" x14ac:dyDescent="0.25">
      <c r="A782" s="10"/>
      <c r="B782" s="106" t="s">
        <v>137</v>
      </c>
      <c r="C782" s="76">
        <f>SUM(C783:C787)</f>
        <v>0</v>
      </c>
      <c r="D782" s="76">
        <f>SUM(D783:D787)</f>
        <v>0</v>
      </c>
      <c r="E782" s="76">
        <f t="shared" ref="E782:F782" si="320">SUM(E783:E787)</f>
        <v>77811</v>
      </c>
      <c r="F782" s="76">
        <f t="shared" si="320"/>
        <v>0</v>
      </c>
      <c r="G782" s="168"/>
    </row>
    <row r="783" spans="1:7" ht="35.25" customHeight="1" x14ac:dyDescent="0.25">
      <c r="A783" s="10"/>
      <c r="B783" s="129"/>
      <c r="C783" s="77"/>
      <c r="D783" s="77"/>
      <c r="E783" s="77">
        <v>59811</v>
      </c>
      <c r="F783" s="77"/>
      <c r="G783" s="39" t="s">
        <v>312</v>
      </c>
    </row>
    <row r="784" spans="1:7" ht="23.25" customHeight="1" x14ac:dyDescent="0.25">
      <c r="A784" s="10"/>
      <c r="B784" s="129"/>
      <c r="C784" s="77"/>
      <c r="D784" s="77"/>
      <c r="E784" s="77">
        <v>18000</v>
      </c>
      <c r="F784" s="77"/>
      <c r="G784" s="47" t="s">
        <v>355</v>
      </c>
    </row>
    <row r="785" spans="1:7" ht="15.75" hidden="1" x14ac:dyDescent="0.25">
      <c r="A785" s="10"/>
      <c r="B785" s="129"/>
      <c r="C785" s="77"/>
      <c r="D785" s="77"/>
      <c r="E785" s="77"/>
      <c r="F785" s="77"/>
      <c r="G785" s="47"/>
    </row>
    <row r="786" spans="1:7" ht="15.75" hidden="1" x14ac:dyDescent="0.25">
      <c r="A786" s="10"/>
      <c r="B786" s="129"/>
      <c r="C786" s="77"/>
      <c r="D786" s="77"/>
      <c r="E786" s="77"/>
      <c r="F786" s="77"/>
      <c r="G786" s="89"/>
    </row>
    <row r="787" spans="1:7" ht="15.75" hidden="1" x14ac:dyDescent="0.25">
      <c r="A787" s="10"/>
      <c r="B787" s="129"/>
      <c r="C787" s="77"/>
      <c r="D787" s="77"/>
      <c r="E787" s="77"/>
      <c r="F787" s="77"/>
      <c r="G787" s="42"/>
    </row>
    <row r="788" spans="1:7" ht="30" hidden="1" x14ac:dyDescent="0.25">
      <c r="A788" s="10"/>
      <c r="B788" s="106" t="s">
        <v>144</v>
      </c>
      <c r="C788" s="76">
        <f>SUM(C789:C793)</f>
        <v>0</v>
      </c>
      <c r="D788" s="76">
        <f>SUM(D789:D793)</f>
        <v>0</v>
      </c>
      <c r="E788" s="76">
        <f t="shared" ref="E788:F788" si="321">SUM(E789:E793)</f>
        <v>0</v>
      </c>
      <c r="F788" s="76">
        <f t="shared" si="321"/>
        <v>0</v>
      </c>
      <c r="G788" s="168"/>
    </row>
    <row r="789" spans="1:7" ht="15.75" hidden="1" x14ac:dyDescent="0.25">
      <c r="A789" s="10"/>
      <c r="B789" s="106"/>
      <c r="C789" s="77"/>
      <c r="D789" s="77"/>
      <c r="E789" s="77"/>
      <c r="F789" s="77"/>
      <c r="G789" s="47"/>
    </row>
    <row r="790" spans="1:7" ht="15.75" hidden="1" x14ac:dyDescent="0.25">
      <c r="A790" s="10"/>
      <c r="B790" s="106"/>
      <c r="C790" s="77"/>
      <c r="D790" s="77"/>
      <c r="E790" s="77"/>
      <c r="F790" s="77"/>
      <c r="G790" s="47"/>
    </row>
    <row r="791" spans="1:7" ht="15.75" hidden="1" x14ac:dyDescent="0.25">
      <c r="A791" s="10"/>
      <c r="B791" s="106"/>
      <c r="C791" s="77"/>
      <c r="D791" s="77"/>
      <c r="E791" s="77"/>
      <c r="F791" s="77"/>
      <c r="G791" s="42"/>
    </row>
    <row r="792" spans="1:7" ht="15.75" hidden="1" x14ac:dyDescent="0.25">
      <c r="A792" s="10"/>
      <c r="B792" s="106"/>
      <c r="C792" s="77"/>
      <c r="D792" s="77"/>
      <c r="E792" s="77"/>
      <c r="F792" s="77"/>
      <c r="G792" s="47"/>
    </row>
    <row r="793" spans="1:7" ht="15.75" hidden="1" x14ac:dyDescent="0.25">
      <c r="A793" s="10"/>
      <c r="B793" s="106"/>
      <c r="C793" s="77"/>
      <c r="D793" s="77"/>
      <c r="E793" s="77"/>
      <c r="F793" s="77"/>
      <c r="G793" s="47"/>
    </row>
    <row r="794" spans="1:7" ht="45" x14ac:dyDescent="0.25">
      <c r="A794" s="10"/>
      <c r="B794" s="106" t="s">
        <v>15</v>
      </c>
      <c r="C794" s="76">
        <f t="shared" ref="C794:F794" si="322">SUM(C795:C795)</f>
        <v>0</v>
      </c>
      <c r="D794" s="76">
        <f t="shared" si="322"/>
        <v>0</v>
      </c>
      <c r="E794" s="76">
        <f t="shared" si="322"/>
        <v>257082</v>
      </c>
      <c r="F794" s="76">
        <f t="shared" si="322"/>
        <v>0</v>
      </c>
      <c r="G794" s="168"/>
    </row>
    <row r="795" spans="1:7" ht="30" x14ac:dyDescent="0.25">
      <c r="A795" s="10"/>
      <c r="B795" s="106"/>
      <c r="C795" s="76"/>
      <c r="D795" s="76"/>
      <c r="E795" s="77">
        <v>257082</v>
      </c>
      <c r="F795" s="77"/>
      <c r="G795" s="39" t="s">
        <v>312</v>
      </c>
    </row>
    <row r="796" spans="1:7" ht="30" hidden="1" x14ac:dyDescent="0.25">
      <c r="A796" s="10"/>
      <c r="B796" s="106" t="s">
        <v>139</v>
      </c>
      <c r="C796" s="76">
        <f>SUM(C797:C801)</f>
        <v>0</v>
      </c>
      <c r="D796" s="76">
        <f>SUM(D797:D801)</f>
        <v>0</v>
      </c>
      <c r="E796" s="76">
        <f t="shared" ref="E796:F796" si="323">SUM(E797:E801)</f>
        <v>0</v>
      </c>
      <c r="F796" s="76">
        <f t="shared" si="323"/>
        <v>0</v>
      </c>
      <c r="G796" s="168"/>
    </row>
    <row r="797" spans="1:7" ht="15.75" hidden="1" x14ac:dyDescent="0.25">
      <c r="A797" s="10"/>
      <c r="B797" s="106"/>
      <c r="C797" s="77"/>
      <c r="D797" s="77"/>
      <c r="E797" s="77"/>
      <c r="F797" s="77"/>
      <c r="G797" s="42"/>
    </row>
    <row r="798" spans="1:7" ht="15.75" hidden="1" x14ac:dyDescent="0.25">
      <c r="A798" s="10"/>
      <c r="B798" s="106"/>
      <c r="C798" s="77"/>
      <c r="D798" s="77"/>
      <c r="E798" s="77"/>
      <c r="F798" s="77"/>
      <c r="G798" s="39"/>
    </row>
    <row r="799" spans="1:7" ht="15.75" hidden="1" x14ac:dyDescent="0.25">
      <c r="A799" s="10"/>
      <c r="B799" s="106"/>
      <c r="C799" s="77"/>
      <c r="D799" s="77"/>
      <c r="E799" s="77"/>
      <c r="F799" s="77"/>
      <c r="G799" s="39"/>
    </row>
    <row r="800" spans="1:7" ht="15.75" hidden="1" x14ac:dyDescent="0.25">
      <c r="A800" s="10"/>
      <c r="B800" s="106"/>
      <c r="C800" s="77"/>
      <c r="D800" s="77"/>
      <c r="E800" s="77"/>
      <c r="F800" s="77"/>
      <c r="G800" s="47"/>
    </row>
    <row r="801" spans="1:7" ht="15.75" hidden="1" x14ac:dyDescent="0.25">
      <c r="A801" s="10"/>
      <c r="B801" s="106"/>
      <c r="C801" s="77"/>
      <c r="D801" s="77"/>
      <c r="E801" s="77"/>
      <c r="F801" s="77"/>
      <c r="G801" s="47"/>
    </row>
    <row r="802" spans="1:7" ht="45" x14ac:dyDescent="0.25">
      <c r="A802" s="10"/>
      <c r="B802" s="106" t="s">
        <v>57</v>
      </c>
      <c r="C802" s="76">
        <f>C803+C804+C805+C806</f>
        <v>0</v>
      </c>
      <c r="D802" s="76">
        <f>D803+D804+D805+D806</f>
        <v>0</v>
      </c>
      <c r="E802" s="76">
        <f t="shared" ref="E802:F802" si="324">E803+E804+E805+E806</f>
        <v>58510</v>
      </c>
      <c r="F802" s="76">
        <f t="shared" si="324"/>
        <v>0</v>
      </c>
      <c r="G802" s="168"/>
    </row>
    <row r="803" spans="1:7" ht="34.5" customHeight="1" x14ac:dyDescent="0.25">
      <c r="A803" s="10"/>
      <c r="B803" s="106"/>
      <c r="C803" s="77"/>
      <c r="D803" s="77"/>
      <c r="E803" s="77">
        <v>58510</v>
      </c>
      <c r="F803" s="77"/>
      <c r="G803" s="39" t="s">
        <v>312</v>
      </c>
    </row>
    <row r="804" spans="1:7" ht="15.75" hidden="1" x14ac:dyDescent="0.25">
      <c r="A804" s="10"/>
      <c r="B804" s="106"/>
      <c r="C804" s="77"/>
      <c r="D804" s="77"/>
      <c r="E804" s="77"/>
      <c r="F804" s="77"/>
      <c r="G804" s="47"/>
    </row>
    <row r="805" spans="1:7" ht="15.75" hidden="1" x14ac:dyDescent="0.25">
      <c r="A805" s="10"/>
      <c r="B805" s="106"/>
      <c r="C805" s="77"/>
      <c r="D805" s="77"/>
      <c r="E805" s="77"/>
      <c r="F805" s="77"/>
      <c r="G805" s="47"/>
    </row>
    <row r="806" spans="1:7" ht="15.75" hidden="1" x14ac:dyDescent="0.25">
      <c r="A806" s="10"/>
      <c r="B806" s="106"/>
      <c r="C806" s="77"/>
      <c r="D806" s="77"/>
      <c r="E806" s="77"/>
      <c r="F806" s="77"/>
      <c r="G806" s="42"/>
    </row>
    <row r="807" spans="1:7" ht="45" hidden="1" x14ac:dyDescent="0.25">
      <c r="A807" s="10"/>
      <c r="B807" s="106" t="s">
        <v>58</v>
      </c>
      <c r="C807" s="77">
        <f>SUM(C808:C813)</f>
        <v>0</v>
      </c>
      <c r="D807" s="77">
        <f>SUM(D808:D813)</f>
        <v>0</v>
      </c>
      <c r="E807" s="77">
        <f t="shared" ref="E807:F807" si="325">SUM(E808:E813)</f>
        <v>0</v>
      </c>
      <c r="F807" s="77">
        <f t="shared" si="325"/>
        <v>0</v>
      </c>
      <c r="G807" s="28"/>
    </row>
    <row r="808" spans="1:7" ht="48" hidden="1" customHeight="1" x14ac:dyDescent="0.25">
      <c r="A808" s="10"/>
      <c r="B808" s="110"/>
      <c r="C808" s="77"/>
      <c r="D808" s="77"/>
      <c r="E808" s="77"/>
      <c r="F808" s="77"/>
      <c r="G808" s="42"/>
    </row>
    <row r="809" spans="1:7" ht="15.75" hidden="1" x14ac:dyDescent="0.25">
      <c r="A809" s="10"/>
      <c r="B809" s="129"/>
      <c r="C809" s="77"/>
      <c r="D809" s="77"/>
      <c r="E809" s="76"/>
      <c r="F809" s="76"/>
      <c r="G809" s="42"/>
    </row>
    <row r="810" spans="1:7" ht="15.75" hidden="1" x14ac:dyDescent="0.25">
      <c r="A810" s="10"/>
      <c r="B810" s="129"/>
      <c r="C810" s="77"/>
      <c r="D810" s="77"/>
      <c r="E810" s="76"/>
      <c r="F810" s="76"/>
      <c r="G810" s="42"/>
    </row>
    <row r="811" spans="1:7" ht="15.75" hidden="1" x14ac:dyDescent="0.25">
      <c r="A811" s="10"/>
      <c r="B811" s="129"/>
      <c r="C811" s="77"/>
      <c r="D811" s="77"/>
      <c r="E811" s="76"/>
      <c r="F811" s="76"/>
      <c r="G811" s="47"/>
    </row>
    <row r="812" spans="1:7" ht="15.75" hidden="1" x14ac:dyDescent="0.25">
      <c r="A812" s="10"/>
      <c r="B812" s="129"/>
      <c r="C812" s="77"/>
      <c r="D812" s="77"/>
      <c r="E812" s="76"/>
      <c r="F812" s="76"/>
      <c r="G812" s="47"/>
    </row>
    <row r="813" spans="1:7" ht="15.75" hidden="1" x14ac:dyDescent="0.25">
      <c r="A813" s="10"/>
      <c r="B813" s="129"/>
      <c r="C813" s="77"/>
      <c r="D813" s="77"/>
      <c r="E813" s="77"/>
      <c r="F813" s="77"/>
      <c r="G813" s="47"/>
    </row>
    <row r="814" spans="1:7" ht="30.75" customHeight="1" x14ac:dyDescent="0.25">
      <c r="A814" s="10"/>
      <c r="B814" s="106" t="s">
        <v>67</v>
      </c>
      <c r="C814" s="76">
        <f>SUM(C815:C819)</f>
        <v>0</v>
      </c>
      <c r="D814" s="76">
        <f>SUM(D815:D819)</f>
        <v>0</v>
      </c>
      <c r="E814" s="76">
        <f t="shared" ref="E814:F814" si="326">SUM(E815:E819)</f>
        <v>116546</v>
      </c>
      <c r="F814" s="76">
        <f t="shared" si="326"/>
        <v>0</v>
      </c>
      <c r="G814" s="42"/>
    </row>
    <row r="815" spans="1:7" ht="33" customHeight="1" x14ac:dyDescent="0.25">
      <c r="A815" s="10"/>
      <c r="B815" s="129"/>
      <c r="C815" s="77"/>
      <c r="D815" s="77"/>
      <c r="E815" s="77">
        <v>116546</v>
      </c>
      <c r="F815" s="77"/>
      <c r="G815" s="39" t="s">
        <v>312</v>
      </c>
    </row>
    <row r="816" spans="1:7" ht="15.75" hidden="1" x14ac:dyDescent="0.25">
      <c r="A816" s="10"/>
      <c r="B816" s="129"/>
      <c r="C816" s="76"/>
      <c r="D816" s="76"/>
      <c r="E816" s="76"/>
      <c r="F816" s="76"/>
      <c r="G816" s="47"/>
    </row>
    <row r="817" spans="1:7" ht="15.75" hidden="1" x14ac:dyDescent="0.25">
      <c r="A817" s="10"/>
      <c r="B817" s="129"/>
      <c r="C817" s="76"/>
      <c r="D817" s="76"/>
      <c r="E817" s="76"/>
      <c r="F817" s="76"/>
      <c r="G817" s="47"/>
    </row>
    <row r="818" spans="1:7" ht="15.75" hidden="1" x14ac:dyDescent="0.25">
      <c r="A818" s="10"/>
      <c r="B818" s="129"/>
      <c r="C818" s="76"/>
      <c r="D818" s="76"/>
      <c r="E818" s="76"/>
      <c r="F818" s="76"/>
      <c r="G818" s="47"/>
    </row>
    <row r="819" spans="1:7" ht="15.75" hidden="1" x14ac:dyDescent="0.25">
      <c r="A819" s="10"/>
      <c r="B819" s="129"/>
      <c r="C819" s="77"/>
      <c r="D819" s="77"/>
      <c r="E819" s="77"/>
      <c r="F819" s="77"/>
      <c r="G819" s="28"/>
    </row>
    <row r="820" spans="1:7" ht="30" hidden="1" x14ac:dyDescent="0.25">
      <c r="A820" s="10"/>
      <c r="B820" s="106" t="s">
        <v>38</v>
      </c>
      <c r="C820" s="76">
        <f>SUM(C821:C824)</f>
        <v>0</v>
      </c>
      <c r="D820" s="76">
        <f>SUM(D821:D824)</f>
        <v>0</v>
      </c>
      <c r="E820" s="76">
        <f t="shared" ref="E820:F820" si="327">SUM(E821:E824)</f>
        <v>0</v>
      </c>
      <c r="F820" s="76">
        <f t="shared" si="327"/>
        <v>0</v>
      </c>
      <c r="G820" s="42"/>
    </row>
    <row r="821" spans="1:7" ht="15.75" hidden="1" x14ac:dyDescent="0.25">
      <c r="A821" s="10"/>
      <c r="B821" s="106"/>
      <c r="C821" s="77"/>
      <c r="D821" s="77"/>
      <c r="E821" s="77"/>
      <c r="F821" s="77"/>
      <c r="G821" s="42"/>
    </row>
    <row r="822" spans="1:7" ht="15.75" hidden="1" x14ac:dyDescent="0.25">
      <c r="A822" s="10"/>
      <c r="B822" s="106"/>
      <c r="C822" s="77"/>
      <c r="D822" s="77"/>
      <c r="E822" s="77"/>
      <c r="F822" s="77"/>
      <c r="G822" s="29"/>
    </row>
    <row r="823" spans="1:7" ht="15.75" hidden="1" x14ac:dyDescent="0.25">
      <c r="A823" s="10"/>
      <c r="B823" s="129"/>
      <c r="C823" s="77"/>
      <c r="D823" s="77"/>
      <c r="E823" s="77"/>
      <c r="F823" s="77"/>
      <c r="G823" s="47"/>
    </row>
    <row r="824" spans="1:7" ht="15.75" hidden="1" x14ac:dyDescent="0.25">
      <c r="A824" s="10"/>
      <c r="B824" s="129"/>
      <c r="C824" s="77"/>
      <c r="D824" s="77"/>
      <c r="E824" s="77"/>
      <c r="F824" s="77"/>
      <c r="G824" s="47"/>
    </row>
    <row r="825" spans="1:7" ht="45" hidden="1" x14ac:dyDescent="0.25">
      <c r="A825" s="10"/>
      <c r="B825" s="106" t="s">
        <v>17</v>
      </c>
      <c r="C825" s="76">
        <f>SUM(C826:C831)</f>
        <v>0</v>
      </c>
      <c r="D825" s="76">
        <f>SUM(D826:D831)</f>
        <v>0</v>
      </c>
      <c r="E825" s="76">
        <f t="shared" ref="E825:F825" si="328">SUM(E826:E831)</f>
        <v>0</v>
      </c>
      <c r="F825" s="76">
        <f t="shared" si="328"/>
        <v>0</v>
      </c>
      <c r="G825" s="35"/>
    </row>
    <row r="826" spans="1:7" ht="15.75" hidden="1" x14ac:dyDescent="0.25">
      <c r="A826" s="10"/>
      <c r="B826" s="106"/>
      <c r="C826" s="76"/>
      <c r="D826" s="76"/>
      <c r="E826" s="77"/>
      <c r="F826" s="77"/>
      <c r="G826" s="42"/>
    </row>
    <row r="827" spans="1:7" ht="15.75" hidden="1" x14ac:dyDescent="0.25">
      <c r="A827" s="10"/>
      <c r="B827" s="106"/>
      <c r="C827" s="76"/>
      <c r="D827" s="76"/>
      <c r="E827" s="77"/>
      <c r="F827" s="77"/>
      <c r="G827" s="89"/>
    </row>
    <row r="828" spans="1:7" ht="15.75" hidden="1" x14ac:dyDescent="0.25">
      <c r="A828" s="10"/>
      <c r="B828" s="106"/>
      <c r="C828" s="76"/>
      <c r="D828" s="76"/>
      <c r="E828" s="77"/>
      <c r="F828" s="77"/>
      <c r="G828" s="47"/>
    </row>
    <row r="829" spans="1:7" ht="15.75" hidden="1" x14ac:dyDescent="0.25">
      <c r="A829" s="10"/>
      <c r="B829" s="106"/>
      <c r="C829" s="76"/>
      <c r="D829" s="76"/>
      <c r="E829" s="77"/>
      <c r="F829" s="77"/>
      <c r="G829" s="47"/>
    </row>
    <row r="830" spans="1:7" ht="15.75" hidden="1" x14ac:dyDescent="0.25">
      <c r="A830" s="10"/>
      <c r="B830" s="129"/>
      <c r="C830" s="76"/>
      <c r="D830" s="76"/>
      <c r="E830" s="77"/>
      <c r="F830" s="77"/>
      <c r="G830" s="47"/>
    </row>
    <row r="831" spans="1:7" ht="15.75" hidden="1" x14ac:dyDescent="0.25">
      <c r="A831" s="10"/>
      <c r="B831" s="129"/>
      <c r="C831" s="77"/>
      <c r="D831" s="77"/>
      <c r="E831" s="77"/>
      <c r="F831" s="77"/>
      <c r="G831" s="42"/>
    </row>
    <row r="832" spans="1:7" ht="33" customHeight="1" x14ac:dyDescent="0.25">
      <c r="A832" s="10"/>
      <c r="B832" s="106" t="s">
        <v>189</v>
      </c>
      <c r="C832" s="76">
        <f>SUM(C833:C837)</f>
        <v>0</v>
      </c>
      <c r="D832" s="76">
        <f>SUM(D833:D837)</f>
        <v>0</v>
      </c>
      <c r="E832" s="76">
        <f>SUM(E833:E837)</f>
        <v>259633</v>
      </c>
      <c r="F832" s="76">
        <f t="shared" ref="F832" si="329">SUM(F833:F837)</f>
        <v>0</v>
      </c>
      <c r="G832" s="42"/>
    </row>
    <row r="833" spans="1:7" ht="30" x14ac:dyDescent="0.25">
      <c r="A833" s="10"/>
      <c r="B833" s="129"/>
      <c r="C833" s="77"/>
      <c r="D833" s="77"/>
      <c r="E833" s="77">
        <v>44633</v>
      </c>
      <c r="F833" s="77"/>
      <c r="G833" s="39" t="s">
        <v>312</v>
      </c>
    </row>
    <row r="834" spans="1:7" ht="16.5" customHeight="1" x14ac:dyDescent="0.25">
      <c r="A834" s="10"/>
      <c r="B834" s="129"/>
      <c r="C834" s="77"/>
      <c r="D834" s="77"/>
      <c r="E834" s="77">
        <v>215000</v>
      </c>
      <c r="F834" s="77"/>
      <c r="G834" s="47" t="s">
        <v>325</v>
      </c>
    </row>
    <row r="835" spans="1:7" ht="15.75" hidden="1" x14ac:dyDescent="0.25">
      <c r="A835" s="10"/>
      <c r="B835" s="129"/>
      <c r="C835" s="77"/>
      <c r="D835" s="77"/>
      <c r="E835" s="77"/>
      <c r="F835" s="77"/>
      <c r="G835" s="47"/>
    </row>
    <row r="836" spans="1:7" ht="15.75" hidden="1" x14ac:dyDescent="0.25">
      <c r="A836" s="10"/>
      <c r="B836" s="129"/>
      <c r="C836" s="77"/>
      <c r="D836" s="77"/>
      <c r="E836" s="77"/>
      <c r="F836" s="77"/>
      <c r="G836" s="47"/>
    </row>
    <row r="837" spans="1:7" ht="15.75" hidden="1" x14ac:dyDescent="0.25">
      <c r="A837" s="10"/>
      <c r="B837" s="129"/>
      <c r="C837" s="77"/>
      <c r="D837" s="77"/>
      <c r="E837" s="77"/>
      <c r="F837" s="77"/>
      <c r="G837" s="42"/>
    </row>
    <row r="838" spans="1:7" ht="15.75" customHeight="1" x14ac:dyDescent="0.25">
      <c r="A838" s="10"/>
      <c r="B838" s="106" t="s">
        <v>112</v>
      </c>
      <c r="C838" s="76">
        <f t="shared" ref="C838:F838" si="330">SUM(C839:C840)</f>
        <v>0</v>
      </c>
      <c r="D838" s="76">
        <f t="shared" si="330"/>
        <v>0</v>
      </c>
      <c r="E838" s="76">
        <f t="shared" si="330"/>
        <v>4400035.68</v>
      </c>
      <c r="F838" s="76">
        <f t="shared" si="330"/>
        <v>0</v>
      </c>
      <c r="G838" s="42"/>
    </row>
    <row r="839" spans="1:7" ht="60" customHeight="1" x14ac:dyDescent="0.25">
      <c r="A839" s="10"/>
      <c r="B839" s="129" t="s">
        <v>326</v>
      </c>
      <c r="C839" s="77"/>
      <c r="D839" s="77"/>
      <c r="E839" s="77">
        <v>4400035.68</v>
      </c>
      <c r="F839" s="77"/>
      <c r="G839" s="42" t="s">
        <v>336</v>
      </c>
    </row>
    <row r="840" spans="1:7" ht="15.75" hidden="1" x14ac:dyDescent="0.25">
      <c r="A840" s="10"/>
      <c r="B840" s="129"/>
      <c r="C840" s="77"/>
      <c r="D840" s="77"/>
      <c r="E840" s="77"/>
      <c r="F840" s="77"/>
      <c r="G840" s="42"/>
    </row>
    <row r="841" spans="1:7" ht="30" hidden="1" x14ac:dyDescent="0.25">
      <c r="A841" s="10"/>
      <c r="B841" s="106" t="s">
        <v>140</v>
      </c>
      <c r="C841" s="76">
        <f>C842+C843+C844</f>
        <v>0</v>
      </c>
      <c r="D841" s="76">
        <f>D842+D843+D844</f>
        <v>0</v>
      </c>
      <c r="E841" s="76">
        <f t="shared" ref="E841:F841" si="331">E842+E843+E844</f>
        <v>0</v>
      </c>
      <c r="F841" s="76">
        <f t="shared" si="331"/>
        <v>0</v>
      </c>
      <c r="G841" s="28"/>
    </row>
    <row r="842" spans="1:7" ht="15.75" hidden="1" x14ac:dyDescent="0.25">
      <c r="A842" s="10"/>
      <c r="B842" s="129"/>
      <c r="C842" s="77"/>
      <c r="D842" s="77"/>
      <c r="E842" s="76"/>
      <c r="F842" s="76"/>
      <c r="G842" s="42"/>
    </row>
    <row r="843" spans="1:7" ht="15.75" hidden="1" x14ac:dyDescent="0.25">
      <c r="A843" s="10"/>
      <c r="B843" s="129"/>
      <c r="C843" s="77"/>
      <c r="D843" s="77"/>
      <c r="E843" s="77"/>
      <c r="F843" s="77"/>
      <c r="G843" s="47"/>
    </row>
    <row r="844" spans="1:7" ht="15.75" hidden="1" x14ac:dyDescent="0.25">
      <c r="A844" s="10"/>
      <c r="B844" s="129"/>
      <c r="C844" s="77"/>
      <c r="D844" s="77"/>
      <c r="E844" s="77"/>
      <c r="F844" s="77"/>
      <c r="G844" s="47"/>
    </row>
    <row r="845" spans="1:7" ht="45" x14ac:dyDescent="0.25">
      <c r="A845" s="10"/>
      <c r="B845" s="170" t="s">
        <v>65</v>
      </c>
      <c r="C845" s="17">
        <f t="shared" ref="C845:F845" si="332">SUM(C846:C846)</f>
        <v>0</v>
      </c>
      <c r="D845" s="17">
        <f t="shared" si="332"/>
        <v>0</v>
      </c>
      <c r="E845" s="17">
        <f t="shared" si="332"/>
        <v>46679</v>
      </c>
      <c r="F845" s="17">
        <f t="shared" si="332"/>
        <v>0</v>
      </c>
      <c r="G845" s="35"/>
    </row>
    <row r="846" spans="1:7" ht="30" x14ac:dyDescent="0.25">
      <c r="A846" s="10"/>
      <c r="B846" s="172"/>
      <c r="C846" s="19"/>
      <c r="D846" s="19"/>
      <c r="E846" s="19">
        <v>46679</v>
      </c>
      <c r="F846" s="19"/>
      <c r="G846" s="39" t="s">
        <v>312</v>
      </c>
    </row>
    <row r="847" spans="1:7" ht="45" x14ac:dyDescent="0.25">
      <c r="A847" s="10"/>
      <c r="B847" s="16" t="s">
        <v>60</v>
      </c>
      <c r="C847" s="137">
        <f t="shared" ref="C847:F847" si="333">SUM(C848:C848)</f>
        <v>0</v>
      </c>
      <c r="D847" s="137">
        <f t="shared" si="333"/>
        <v>0</v>
      </c>
      <c r="E847" s="137">
        <f t="shared" si="333"/>
        <v>80921</v>
      </c>
      <c r="F847" s="137">
        <f t="shared" si="333"/>
        <v>0</v>
      </c>
      <c r="G847" s="35"/>
    </row>
    <row r="848" spans="1:7" ht="30" x14ac:dyDescent="0.25">
      <c r="A848" s="10"/>
      <c r="B848" s="16"/>
      <c r="C848" s="137"/>
      <c r="D848" s="137"/>
      <c r="E848" s="118">
        <v>80921</v>
      </c>
      <c r="F848" s="118"/>
      <c r="G848" s="39" t="s">
        <v>312</v>
      </c>
    </row>
    <row r="849" spans="1:7" ht="33" customHeight="1" x14ac:dyDescent="0.25">
      <c r="A849" s="10"/>
      <c r="B849" s="173" t="s">
        <v>68</v>
      </c>
      <c r="C849" s="137">
        <f t="shared" ref="C849:F849" si="334">SUM(C850:C850)</f>
        <v>0</v>
      </c>
      <c r="D849" s="137">
        <f t="shared" si="334"/>
        <v>0</v>
      </c>
      <c r="E849" s="137">
        <f t="shared" si="334"/>
        <v>212671</v>
      </c>
      <c r="F849" s="137">
        <f t="shared" si="334"/>
        <v>0</v>
      </c>
      <c r="G849" s="168"/>
    </row>
    <row r="850" spans="1:7" ht="30" x14ac:dyDescent="0.25">
      <c r="A850" s="10"/>
      <c r="B850" s="16"/>
      <c r="C850" s="118"/>
      <c r="D850" s="118"/>
      <c r="E850" s="118">
        <f>302671-90000</f>
        <v>212671</v>
      </c>
      <c r="F850" s="118"/>
      <c r="G850" s="39" t="s">
        <v>312</v>
      </c>
    </row>
    <row r="851" spans="1:7" ht="45" hidden="1" x14ac:dyDescent="0.25">
      <c r="A851" s="10"/>
      <c r="B851" s="173" t="s">
        <v>74</v>
      </c>
      <c r="C851" s="137">
        <f>C852</f>
        <v>0</v>
      </c>
      <c r="D851" s="137">
        <f>D852</f>
        <v>0</v>
      </c>
      <c r="E851" s="137">
        <f>E852</f>
        <v>0</v>
      </c>
      <c r="F851" s="137">
        <f t="shared" ref="F851" si="335">F852</f>
        <v>0</v>
      </c>
      <c r="G851" s="168"/>
    </row>
    <row r="852" spans="1:7" ht="15.75" hidden="1" x14ac:dyDescent="0.25">
      <c r="A852" s="10"/>
      <c r="B852" s="174"/>
      <c r="C852" s="118"/>
      <c r="D852" s="118"/>
      <c r="E852" s="118"/>
      <c r="F852" s="118"/>
      <c r="G852" s="47"/>
    </row>
    <row r="853" spans="1:7" ht="45" hidden="1" x14ac:dyDescent="0.25">
      <c r="A853" s="10"/>
      <c r="B853" s="16" t="s">
        <v>141</v>
      </c>
      <c r="C853" s="137">
        <f>SUM(C854:C858)</f>
        <v>0</v>
      </c>
      <c r="D853" s="137">
        <f>SUM(D854:D858)</f>
        <v>0</v>
      </c>
      <c r="E853" s="137">
        <f t="shared" ref="E853:F853" si="336">SUM(E854:E858)</f>
        <v>0</v>
      </c>
      <c r="F853" s="137">
        <f t="shared" si="336"/>
        <v>0</v>
      </c>
      <c r="G853" s="28"/>
    </row>
    <row r="854" spans="1:7" ht="15.75" hidden="1" x14ac:dyDescent="0.25">
      <c r="A854" s="10"/>
      <c r="B854" s="174"/>
      <c r="C854" s="118"/>
      <c r="D854" s="118"/>
      <c r="E854" s="137"/>
      <c r="F854" s="137"/>
      <c r="G854" s="28"/>
    </row>
    <row r="855" spans="1:7" ht="15.75" hidden="1" x14ac:dyDescent="0.25">
      <c r="A855" s="10"/>
      <c r="B855" s="174"/>
      <c r="C855" s="118"/>
      <c r="D855" s="118"/>
      <c r="E855" s="137"/>
      <c r="F855" s="137"/>
      <c r="G855" s="47"/>
    </row>
    <row r="856" spans="1:7" ht="15.75" hidden="1" x14ac:dyDescent="0.25">
      <c r="A856" s="10"/>
      <c r="B856" s="174"/>
      <c r="C856" s="118"/>
      <c r="D856" s="118"/>
      <c r="E856" s="118"/>
      <c r="F856" s="118"/>
      <c r="G856" s="42"/>
    </row>
    <row r="857" spans="1:7" ht="15.75" hidden="1" x14ac:dyDescent="0.25">
      <c r="A857" s="10"/>
      <c r="B857" s="174"/>
      <c r="C857" s="118"/>
      <c r="D857" s="118"/>
      <c r="E857" s="118"/>
      <c r="F857" s="118"/>
      <c r="G857" s="47"/>
    </row>
    <row r="858" spans="1:7" ht="15.75" hidden="1" x14ac:dyDescent="0.25">
      <c r="A858" s="10"/>
      <c r="B858" s="174"/>
      <c r="C858" s="118"/>
      <c r="D858" s="118"/>
      <c r="E858" s="118"/>
      <c r="F858" s="118"/>
      <c r="G858" s="47"/>
    </row>
    <row r="859" spans="1:7" ht="30" hidden="1" x14ac:dyDescent="0.25">
      <c r="A859" s="10"/>
      <c r="B859" s="16" t="s">
        <v>142</v>
      </c>
      <c r="C859" s="137">
        <f>SUM(C860:C864)</f>
        <v>0</v>
      </c>
      <c r="D859" s="137">
        <f>SUM(D860:D864)</f>
        <v>0</v>
      </c>
      <c r="E859" s="137">
        <f t="shared" ref="E859:F859" si="337">SUM(E860:E864)</f>
        <v>0</v>
      </c>
      <c r="F859" s="137">
        <f t="shared" si="337"/>
        <v>0</v>
      </c>
      <c r="G859" s="28"/>
    </row>
    <row r="860" spans="1:7" ht="15.75" hidden="1" x14ac:dyDescent="0.25">
      <c r="A860" s="10"/>
      <c r="B860" s="174"/>
      <c r="C860" s="118"/>
      <c r="D860" s="118"/>
      <c r="E860" s="137"/>
      <c r="F860" s="137"/>
      <c r="G860" s="42"/>
    </row>
    <row r="861" spans="1:7" ht="15.75" hidden="1" x14ac:dyDescent="0.25">
      <c r="A861" s="10"/>
      <c r="B861" s="174"/>
      <c r="C861" s="118"/>
      <c r="D861" s="118"/>
      <c r="E861" s="118"/>
      <c r="F861" s="118"/>
      <c r="G861" s="47"/>
    </row>
    <row r="862" spans="1:7" ht="15.75" hidden="1" x14ac:dyDescent="0.25">
      <c r="A862" s="10"/>
      <c r="B862" s="174"/>
      <c r="C862" s="118"/>
      <c r="D862" s="118"/>
      <c r="E862" s="118"/>
      <c r="F862" s="118"/>
      <c r="G862" s="47"/>
    </row>
    <row r="863" spans="1:7" ht="15.75" hidden="1" x14ac:dyDescent="0.25">
      <c r="A863" s="10"/>
      <c r="B863" s="174"/>
      <c r="C863" s="118"/>
      <c r="D863" s="118"/>
      <c r="E863" s="118"/>
      <c r="F863" s="118"/>
      <c r="G863" s="47"/>
    </row>
    <row r="864" spans="1:7" ht="15.75" hidden="1" x14ac:dyDescent="0.25">
      <c r="A864" s="10"/>
      <c r="B864" s="174"/>
      <c r="C864" s="118"/>
      <c r="D864" s="118"/>
      <c r="E864" s="118"/>
      <c r="F864" s="118"/>
      <c r="G864" s="34"/>
    </row>
    <row r="865" spans="1:14" ht="29.25" customHeight="1" x14ac:dyDescent="0.25">
      <c r="A865" s="10"/>
      <c r="B865" s="16" t="s">
        <v>297</v>
      </c>
      <c r="C865" s="137">
        <f>SUM(C866:C866)</f>
        <v>0</v>
      </c>
      <c r="D865" s="137">
        <f>SUM(D866:D866)</f>
        <v>0</v>
      </c>
      <c r="E865" s="137">
        <f>SUM(E866:E866)</f>
        <v>2563232</v>
      </c>
      <c r="F865" s="137">
        <f>SUM(F866:F866)</f>
        <v>0</v>
      </c>
      <c r="G865" s="28"/>
    </row>
    <row r="866" spans="1:14" ht="32.25" customHeight="1" x14ac:dyDescent="0.25">
      <c r="A866" s="10"/>
      <c r="B866" s="174"/>
      <c r="C866" s="118"/>
      <c r="D866" s="118"/>
      <c r="E866" s="118">
        <f>63232+2500000</f>
        <v>2563232</v>
      </c>
      <c r="F866" s="118"/>
      <c r="G866" s="39" t="s">
        <v>312</v>
      </c>
    </row>
    <row r="867" spans="1:14" ht="30" x14ac:dyDescent="0.25">
      <c r="A867" s="10"/>
      <c r="B867" s="16" t="s">
        <v>115</v>
      </c>
      <c r="C867" s="137">
        <f t="shared" ref="C867:F867" si="338">SUM(C868:C868)</f>
        <v>0</v>
      </c>
      <c r="D867" s="137">
        <f t="shared" si="338"/>
        <v>0</v>
      </c>
      <c r="E867" s="137">
        <f t="shared" si="338"/>
        <v>35118</v>
      </c>
      <c r="F867" s="137">
        <f t="shared" si="338"/>
        <v>0</v>
      </c>
      <c r="G867" s="28"/>
    </row>
    <row r="868" spans="1:14" ht="33" customHeight="1" x14ac:dyDescent="0.25">
      <c r="A868" s="10"/>
      <c r="B868" s="16"/>
      <c r="C868" s="118"/>
      <c r="D868" s="118"/>
      <c r="E868" s="118">
        <v>35118</v>
      </c>
      <c r="F868" s="118"/>
      <c r="G868" s="39" t="s">
        <v>312</v>
      </c>
    </row>
    <row r="869" spans="1:14" ht="60.75" hidden="1" customHeight="1" x14ac:dyDescent="0.25">
      <c r="A869" s="10"/>
      <c r="B869" s="16" t="s">
        <v>195</v>
      </c>
      <c r="C869" s="137">
        <f>C870+C873+C874</f>
        <v>0</v>
      </c>
      <c r="D869" s="137">
        <f>D870+D873+D874</f>
        <v>0</v>
      </c>
      <c r="E869" s="137">
        <f t="shared" ref="E869:F869" si="339">E870+E873+E874</f>
        <v>0</v>
      </c>
      <c r="F869" s="137">
        <f t="shared" si="339"/>
        <v>0</v>
      </c>
      <c r="G869" s="34"/>
    </row>
    <row r="870" spans="1:14" ht="76.5" hidden="1" customHeight="1" x14ac:dyDescent="0.25">
      <c r="A870" s="10"/>
      <c r="B870" s="16"/>
      <c r="C870" s="118"/>
      <c r="D870" s="118"/>
      <c r="E870" s="118"/>
      <c r="F870" s="118"/>
      <c r="G870" s="42"/>
    </row>
    <row r="871" spans="1:14" s="176" customFormat="1" ht="74.25" hidden="1" customHeight="1" x14ac:dyDescent="0.25">
      <c r="A871" s="10"/>
      <c r="B871" s="18"/>
      <c r="C871" s="118"/>
      <c r="D871" s="118"/>
      <c r="E871" s="118"/>
      <c r="F871" s="118"/>
      <c r="G871" s="42"/>
      <c r="H871" s="175"/>
      <c r="I871" s="175"/>
      <c r="J871" s="175"/>
      <c r="K871" s="175"/>
      <c r="L871" s="175"/>
      <c r="M871" s="175"/>
      <c r="N871" s="175"/>
    </row>
    <row r="872" spans="1:14" ht="15" hidden="1" customHeight="1" x14ac:dyDescent="0.25">
      <c r="A872" s="10"/>
      <c r="B872" s="16"/>
      <c r="C872" s="118"/>
      <c r="D872" s="118"/>
      <c r="E872" s="118"/>
      <c r="F872" s="118"/>
      <c r="G872" s="42"/>
    </row>
    <row r="873" spans="1:14" ht="15.75" hidden="1" x14ac:dyDescent="0.25">
      <c r="A873" s="10"/>
      <c r="B873" s="16"/>
      <c r="C873" s="118"/>
      <c r="D873" s="118"/>
      <c r="E873" s="118"/>
      <c r="F873" s="118"/>
      <c r="G873" s="47"/>
    </row>
    <row r="874" spans="1:14" ht="15.75" hidden="1" x14ac:dyDescent="0.25">
      <c r="A874" s="10"/>
      <c r="B874" s="174"/>
      <c r="C874" s="118"/>
      <c r="D874" s="118"/>
      <c r="E874" s="118"/>
      <c r="F874" s="118"/>
      <c r="G874" s="47"/>
    </row>
    <row r="875" spans="1:14" ht="60" hidden="1" x14ac:dyDescent="0.25">
      <c r="A875" s="10"/>
      <c r="B875" s="16" t="s">
        <v>296</v>
      </c>
      <c r="C875" s="137">
        <f>SUM(C876:C878)</f>
        <v>0</v>
      </c>
      <c r="D875" s="137">
        <f>SUM(D876:D878)</f>
        <v>0</v>
      </c>
      <c r="E875" s="137">
        <f>SUM(E876:E878)</f>
        <v>0</v>
      </c>
      <c r="F875" s="137">
        <f t="shared" ref="F875" si="340">SUM(F876:F878)</f>
        <v>0</v>
      </c>
      <c r="G875" s="28"/>
    </row>
    <row r="876" spans="1:14" ht="15.75" hidden="1" x14ac:dyDescent="0.25">
      <c r="A876" s="10"/>
      <c r="B876" s="174"/>
      <c r="C876" s="118"/>
      <c r="D876" s="118"/>
      <c r="E876" s="118"/>
      <c r="F876" s="118"/>
      <c r="G876" s="42"/>
    </row>
    <row r="877" spans="1:14" ht="15.75" hidden="1" x14ac:dyDescent="0.25">
      <c r="A877" s="10"/>
      <c r="B877" s="174"/>
      <c r="C877" s="118"/>
      <c r="D877" s="118"/>
      <c r="E877" s="118"/>
      <c r="F877" s="118"/>
      <c r="G877" s="28"/>
    </row>
    <row r="878" spans="1:14" ht="15.75" hidden="1" x14ac:dyDescent="0.25">
      <c r="A878" s="10"/>
      <c r="B878" s="174"/>
      <c r="C878" s="118"/>
      <c r="D878" s="118"/>
      <c r="E878" s="118"/>
      <c r="F878" s="118"/>
      <c r="G878" s="28"/>
    </row>
    <row r="879" spans="1:14" ht="15.75" x14ac:dyDescent="0.25">
      <c r="A879" s="10"/>
      <c r="B879" s="177" t="s">
        <v>26</v>
      </c>
      <c r="C879" s="12">
        <f t="shared" ref="C879:F879" si="341">C703+C620+C681+C604+C552+C537+C432+C399+C351+C333+C294+C284+C270+C255+C242+C216+C201+C168+C157+C102+C50+C8+C196+C581+C694+C590+C599+C390+C385+C366</f>
        <v>101917156</v>
      </c>
      <c r="D879" s="12">
        <f t="shared" si="341"/>
        <v>21467513</v>
      </c>
      <c r="E879" s="12">
        <f t="shared" si="341"/>
        <v>495574717.68000001</v>
      </c>
      <c r="F879" s="12">
        <f t="shared" si="341"/>
        <v>385273000</v>
      </c>
      <c r="G879" s="35"/>
      <c r="H879" s="178"/>
      <c r="I879" s="36"/>
    </row>
    <row r="880" spans="1:14" ht="15" x14ac:dyDescent="0.2">
      <c r="A880" s="179"/>
      <c r="B880" s="180"/>
      <c r="C880" s="7"/>
      <c r="D880" s="7"/>
      <c r="E880" s="36"/>
      <c r="F880" s="36"/>
      <c r="G880" s="181"/>
      <c r="H880" s="36"/>
    </row>
    <row r="881" spans="3:6" x14ac:dyDescent="0.2">
      <c r="C881" s="182"/>
      <c r="D881" s="182"/>
      <c r="E881" s="182"/>
      <c r="F881" s="182"/>
    </row>
    <row r="882" spans="3:6" x14ac:dyDescent="0.2">
      <c r="C882" s="182"/>
      <c r="D882" s="182"/>
      <c r="E882" s="182"/>
      <c r="F882" s="182"/>
    </row>
    <row r="884" spans="3:6" x14ac:dyDescent="0.2">
      <c r="E884" s="182"/>
    </row>
    <row r="890" spans="3:6" x14ac:dyDescent="0.2">
      <c r="C890" s="182"/>
      <c r="D890" s="182"/>
      <c r="E890" s="182"/>
      <c r="F890" s="182"/>
    </row>
  </sheetData>
  <customSheetViews>
    <customSheetView guid="{C6024331-E149-433D-9547-6059F0660EF7}" scale="60" showPageBreaks="1" showGridLines="0" fitToPage="1" printArea="1" showAutoFilter="1" hiddenRows="1">
      <pane xSplit="1" ySplit="8" topLeftCell="B387" activePane="bottomRight" state="frozen"/>
      <selection pane="bottomRight" activeCell="M396" sqref="M396"/>
      <rowBreaks count="10" manualBreakCount="10">
        <brk id="208" max="13" man="1"/>
        <brk id="238" max="13" man="1"/>
        <brk id="261" max="13" man="1"/>
        <brk id="272" max="13" man="1"/>
        <brk id="803" max="13" man="1"/>
        <brk id="871" max="13" man="1"/>
        <brk id="933" max="13" man="1"/>
        <brk id="988" max="13" man="1"/>
        <brk id="1004" max="13" man="1"/>
        <brk id="1069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8" scale="65" fitToHeight="0" orientation="landscape" r:id="rId1"/>
      <headerFooter differentFirst="1" alignWithMargins="0">
        <oddHeader>&amp;C&amp;P</oddHeader>
      </headerFooter>
      <autoFilter ref="G1:G1208"/>
    </customSheetView>
    <customSheetView guid="{2F5252A3-947C-447A-879C-2BB42AA8ED70}" scale="65" showPageBreaks="1" showGridLines="0" fitToPage="1" printArea="1" hiddenRows="1" view="pageBreakPreview">
      <pane xSplit="1" ySplit="8" topLeftCell="B157" activePane="bottomRight" state="frozen"/>
      <selection pane="bottomRight" activeCell="M160" sqref="M160:N160"/>
      <rowBreaks count="7" manualBreakCount="7">
        <brk id="208" max="13" man="1"/>
        <brk id="237" max="13" man="1"/>
        <brk id="792" max="13" man="1"/>
        <brk id="859" max="13" man="1"/>
        <brk id="916" max="13" man="1"/>
        <brk id="965" max="13" man="1"/>
        <brk id="1035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2"/>
      <headerFooter differentFirst="1" alignWithMargins="0">
        <oddHeader>&amp;C&amp;P</oddHeader>
      </headerFooter>
    </customSheetView>
    <customSheetView guid="{7582577F-78B4-44BC-972B-59FC33CDB106}" scale="90" showPageBreaks="1" showGridLines="0" fitToPage="1" printArea="1" hiddenRows="1" view="pageBreakPreview">
      <pane xSplit="1" ySplit="8" topLeftCell="B772" activePane="bottomRight" state="frozen"/>
      <selection pane="bottomRight" activeCell="L1110" sqref="L1110"/>
      <rowBreaks count="5" manualBreakCount="5">
        <brk id="765" max="13" man="1"/>
        <brk id="832" max="13" man="1"/>
        <brk id="889" max="13" man="1"/>
        <brk id="938" max="13" man="1"/>
        <brk id="100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3"/>
      <headerFooter differentFirst="1" alignWithMargins="0">
        <oddHeader>&amp;C&amp;P</oddHeader>
      </headerFooter>
    </customSheetView>
    <customSheetView guid="{F50A9206-6AB2-408A-951F-4EEE8F5FAD12}" scale="50" showGridLines="0" fitToPage="1" printArea="1" hiddenRows="1">
      <pane xSplit="1" ySplit="8" topLeftCell="B309" activePane="bottomRight" state="frozen"/>
      <selection pane="bottomRight" activeCell="G312" sqref="G312"/>
      <rowBreaks count="5" manualBreakCount="5">
        <brk id="781" max="13" man="1"/>
        <brk id="848" max="13" man="1"/>
        <brk id="905" max="13" man="1"/>
        <brk id="954" max="13" man="1"/>
        <brk id="102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4"/>
      <headerFooter differentFirst="1" alignWithMargins="0">
        <oddHeader>&amp;C&amp;P</oddHeader>
      </headerFooter>
    </customSheetView>
    <customSheetView guid="{CE7E3295-8212-47CD-8A03-48CC2539FB31}" scale="90" showPageBreaks="1" showGridLines="0" fitToPage="1" printArea="1" hiddenRows="1" view="pageBreakPreview">
      <pane xSplit="1" ySplit="8" topLeftCell="B106" activePane="bottomRight" state="frozen"/>
      <selection pane="bottomRight" activeCell="K115" sqref="K115"/>
      <rowBreaks count="5" manualBreakCount="5">
        <brk id="791" max="13" man="1"/>
        <brk id="858" max="13" man="1"/>
        <brk id="915" max="13" man="1"/>
        <brk id="964" max="13" man="1"/>
        <brk id="103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5"/>
      <headerFooter differentFirst="1" alignWithMargins="0">
        <oddHeader>&amp;C&amp;P</oddHeader>
      </headerFooter>
    </customSheetView>
    <customSheetView guid="{C0DB3AA3-4D24-4B41-87A3-DA8A70815763}" scale="70" showPageBreaks="1" showGridLines="0" fitToPage="1" printArea="1" hiddenRows="1" view="pageBreakPreview">
      <pane xSplit="1" ySplit="8" topLeftCell="B197" activePane="bottomRight" state="frozen"/>
      <selection pane="bottomRight" activeCell="M201" sqref="M201"/>
      <rowBreaks count="5" manualBreakCount="5">
        <brk id="794" max="13" man="1"/>
        <brk id="861" max="13" man="1"/>
        <brk id="918" max="13" man="1"/>
        <brk id="967" max="13" man="1"/>
        <brk id="1037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6"/>
      <headerFooter differentFirst="1" alignWithMargins="0">
        <oddHeader>&amp;C&amp;P</oddHeader>
      </headerFooter>
    </customSheetView>
    <customSheetView guid="{FCF7F1B7-7408-46F6-A57C-275B0DCDA378}" scale="80" showPageBreaks="1" showGridLines="0" fitToPage="1" printArea="1" hiddenRows="1">
      <pane xSplit="1" ySplit="8" topLeftCell="B19" activePane="bottomRight" state="frozen"/>
      <selection pane="bottomRight" activeCell="N20" sqref="N20"/>
      <rowBreaks count="5" manualBreakCount="5">
        <brk id="795" max="13" man="1"/>
        <brk id="862" max="13" man="1"/>
        <brk id="919" max="13" man="1"/>
        <brk id="968" max="13" man="1"/>
        <brk id="103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7"/>
      <headerFooter differentFirst="1" alignWithMargins="0">
        <oddHeader>&amp;C&amp;P</oddHeader>
      </headerFooter>
    </customSheetView>
    <customSheetView guid="{D48290BD-F041-4E87-A86A-92DC79D1C4BC}" scale="92" showPageBreaks="1" showGridLines="0" fitToPage="1" printArea="1" hiddenRows="1">
      <pane xSplit="1" ySplit="8" topLeftCell="G199" activePane="bottomRight" state="frozen"/>
      <selection pane="bottomRight" activeCell="N199" sqref="N199"/>
      <rowBreaks count="5" manualBreakCount="5">
        <brk id="823" max="13" man="1"/>
        <brk id="890" max="13" man="1"/>
        <brk id="947" max="13" man="1"/>
        <brk id="996" max="13" man="1"/>
        <brk id="1066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8"/>
      <headerFooter differentFirst="1" alignWithMargins="0">
        <oddHeader>&amp;C&amp;P</oddHeader>
      </headerFooter>
    </customSheetView>
    <customSheetView guid="{84351553-D1E6-4EE1-9920-444E0BAC9337}" scale="90" showPageBreaks="1" showGridLines="0" fitToPage="1" printArea="1" hiddenRows="1" topLeftCell="A7">
      <pane xSplit="2" ySplit="2" topLeftCell="D89" activePane="bottomRight" state="frozen"/>
      <selection pane="bottomRight" activeCell="M73" sqref="M73:M95"/>
      <rowBreaks count="7" manualBreakCount="7">
        <brk id="765" max="13" man="1"/>
        <brk id="897" max="13" man="1"/>
        <brk id="942" max="13" man="1"/>
        <brk id="976" max="13" man="1"/>
        <brk id="984" max="13" man="1"/>
        <brk id="1021" max="13" man="1"/>
        <brk id="1061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9"/>
      <headerFooter differentFirst="1" alignWithMargins="0">
        <oddHeader>&amp;C&amp;P</oddHeader>
      </headerFooter>
    </customSheetView>
    <customSheetView guid="{C0433F86-6D50-4DAD-AF26-049B602C8C8C}" scale="90" showPageBreaks="1" showGridLines="0" fitToPage="1" printArea="1" hiddenRows="1">
      <pane xSplit="1" ySplit="8" topLeftCell="D381" activePane="bottomRight" state="frozen"/>
      <selection pane="bottomRight" activeCell="N381" sqref="N381:N384"/>
      <rowBreaks count="7" manualBreakCount="7">
        <brk id="746" max="13" man="1"/>
        <brk id="878" max="13" man="1"/>
        <brk id="923" max="13" man="1"/>
        <brk id="957" max="13" man="1"/>
        <brk id="965" max="13" man="1"/>
        <brk id="1002" max="13" man="1"/>
        <brk id="1042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10"/>
      <headerFooter differentFirst="1" alignWithMargins="0">
        <oddHeader>&amp;C&amp;P</oddHeader>
      </headerFooter>
    </customSheetView>
  </customSheetViews>
  <mergeCells count="20">
    <mergeCell ref="G700:G701"/>
    <mergeCell ref="G5:G7"/>
    <mergeCell ref="G528:G529"/>
    <mergeCell ref="D6:D7"/>
    <mergeCell ref="E6:F6"/>
    <mergeCell ref="A3:G3"/>
    <mergeCell ref="C528:C529"/>
    <mergeCell ref="A528:A529"/>
    <mergeCell ref="A530:A532"/>
    <mergeCell ref="F530:F532"/>
    <mergeCell ref="E530:E532"/>
    <mergeCell ref="D530:D532"/>
    <mergeCell ref="C530:C532"/>
    <mergeCell ref="E528:E529"/>
    <mergeCell ref="D528:D529"/>
    <mergeCell ref="F528:F529"/>
    <mergeCell ref="A5:A7"/>
    <mergeCell ref="B5:B7"/>
    <mergeCell ref="C5:C7"/>
    <mergeCell ref="D5:F5"/>
  </mergeCells>
  <phoneticPr fontId="0" type="noConversion"/>
  <printOptions horizontalCentered="1"/>
  <pageMargins left="0.15748031496062992" right="0.15748031496062992" top="0.44" bottom="0.17" header="0.15748031496062992" footer="0.17"/>
  <pageSetup paperSize="9" scale="96" fitToHeight="0" orientation="landscape" r:id="rId11"/>
  <headerFooter differentFirst="1" alignWithMargins="0">
    <oddHeader>&amp;C&amp;P</oddHeader>
  </headerFooter>
  <rowBreaks count="1" manualBreakCount="1">
    <brk id="8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Колточенко Татьяна Владимировна</cp:lastModifiedBy>
  <cp:lastPrinted>2021-02-02T13:04:55Z</cp:lastPrinted>
  <dcterms:created xsi:type="dcterms:W3CDTF">2009-11-20T12:52:24Z</dcterms:created>
  <dcterms:modified xsi:type="dcterms:W3CDTF">2021-02-02T13:17:41Z</dcterms:modified>
</cp:coreProperties>
</file>