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<sst xmlns="http://schemas.openxmlformats.org/spreadsheetml/2006/main" count="234" uniqueCount="231">
  <si>
    <t>Код</t>
  </si>
  <si>
    <t>Общегосударственные вопросы</t>
  </si>
  <si>
    <t>Судебная система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</si>
  <si>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</si>
  <si>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</si>
  <si>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</si>
  <si>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</si>
  <si>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Обслуживание государственного и муниципального долга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</si>
  <si>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</si>
  <si>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</si>
  <si>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</si>
  <si>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</si>
  <si>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</si>
  <si>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</si>
  <si>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</si>
  <si>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</si>
  <si>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</si>
  <si>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</si>
  <si>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</si>
  <si>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</si>
  <si>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</si>
  <si>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Органы прокуратуры</t>
  </si>
  <si>
    <t>Органы внутренних дел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</si>
  <si>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</si>
  <si>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</si>
  <si>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</si>
  <si>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</si>
  <si>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</si>
  <si>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</si>
  <si>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</si>
  <si>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</si>
  <si>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</si>
  <si>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</si>
  <si>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</si>
  <si>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</si>
  <si>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</si>
  <si>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</si>
  <si>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</si>
  <si>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</si>
  <si>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</si>
  <si>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</si>
  <si>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</si>
  <si>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</si>
  <si>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</si>
  <si>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</si>
  <si>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</si>
  <si>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</si>
  <si>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</si>
  <si>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</si>
  <si>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</si>
  <si>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</si>
  <si>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</si>
  <si>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</si>
  <si>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</si>
  <si>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</si>
  <si>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</si>
  <si>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</si>
  <si>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</si>
  <si>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</si>
  <si>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</si>
  <si>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</si>
  <si>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</si>
  <si>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</si>
  <si>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Прикладные научные исследования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</si>
  <si>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</si>
  <si>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</si>
  <si>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</si>
  <si>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</si>
  <si>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</si>
  <si>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</si>
  <si>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Межбюджетные трансферты</t>
  </si>
  <si>
    <t>Наименование</t>
  </si>
  <si>
    <t>ВСЕГО</t>
  </si>
  <si>
    <t>ПРОФИЦИТ/ДЕФИЦИТ</t>
  </si>
  <si>
    <t>0100</t>
  </si>
  <si>
    <t>0102</t>
  </si>
  <si>
    <t>0103</t>
  </si>
  <si>
    <t>0104</t>
  </si>
  <si>
    <t>0105</t>
  </si>
  <si>
    <t>0106</t>
  </si>
  <si>
    <t>0107</t>
  </si>
  <si>
    <t>0112</t>
  </si>
  <si>
    <t>0113</t>
  </si>
  <si>
    <t>0200</t>
  </si>
  <si>
    <t>0203</t>
  </si>
  <si>
    <t>0300</t>
  </si>
  <si>
    <t>0302</t>
  </si>
  <si>
    <t>0309</t>
  </si>
  <si>
    <t>0310</t>
  </si>
  <si>
    <t>0313</t>
  </si>
  <si>
    <t>0400</t>
  </si>
  <si>
    <t>0401</t>
  </si>
  <si>
    <t>0402</t>
  </si>
  <si>
    <t>0404</t>
  </si>
  <si>
    <t>0405</t>
  </si>
  <si>
    <t>0408</t>
  </si>
  <si>
    <t>0409</t>
  </si>
  <si>
    <t>0411</t>
  </si>
  <si>
    <t>0500</t>
  </si>
  <si>
    <t>0504</t>
  </si>
  <si>
    <t>0600</t>
  </si>
  <si>
    <t>0601</t>
  </si>
  <si>
    <t>0602</t>
  </si>
  <si>
    <t>0604</t>
  </si>
  <si>
    <t>0700</t>
  </si>
  <si>
    <t>0702</t>
  </si>
  <si>
    <t>0703</t>
  </si>
  <si>
    <t>0704</t>
  </si>
  <si>
    <t>0705</t>
  </si>
  <si>
    <t>0707</t>
  </si>
  <si>
    <t>0708</t>
  </si>
  <si>
    <t>0709</t>
  </si>
  <si>
    <t>0800</t>
  </si>
  <si>
    <t>0801</t>
  </si>
  <si>
    <t>0804</t>
  </si>
  <si>
    <t>0806</t>
  </si>
  <si>
    <t>0900</t>
  </si>
  <si>
    <t>0901</t>
  </si>
  <si>
    <t>0902</t>
  </si>
  <si>
    <t>0904</t>
  </si>
  <si>
    <t>1000</t>
  </si>
  <si>
    <t>0410</t>
  </si>
  <si>
    <t>0407</t>
  </si>
  <si>
    <t>0503</t>
  </si>
  <si>
    <t>План (тыс. руб.)</t>
  </si>
  <si>
    <t>0502</t>
  </si>
  <si>
    <t>0304</t>
  </si>
  <si>
    <t>Волкова</t>
  </si>
  <si>
    <t>итого</t>
  </si>
  <si>
    <t>Кокорин</t>
  </si>
  <si>
    <t>Запруднова</t>
  </si>
  <si>
    <t>Н/Х</t>
  </si>
  <si>
    <t>АПК</t>
  </si>
  <si>
    <t>Канцырев</t>
  </si>
  <si>
    <t>0706</t>
  </si>
  <si>
    <t>бюджетный</t>
  </si>
  <si>
    <t>госдолг</t>
  </si>
  <si>
    <t>Межбюджет</t>
  </si>
  <si>
    <t>к Закону Ярославской области</t>
  </si>
  <si>
    <t>Власть</t>
  </si>
  <si>
    <t>Соцсфера</t>
  </si>
  <si>
    <t>Местное</t>
  </si>
  <si>
    <t>Бюджетный</t>
  </si>
  <si>
    <t>Госдолг</t>
  </si>
  <si>
    <t>Дорожники</t>
  </si>
  <si>
    <t>Гредасова</t>
  </si>
  <si>
    <t>0406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</si>
  <si>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</si>
  <si>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</si>
  <si>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0114</t>
  </si>
  <si>
    <t>0204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</si>
  <si>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</si>
  <si>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</si>
  <si>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Топливо - энергетический комплекс</t>
  </si>
  <si>
    <t>0412</t>
  </si>
  <si>
    <t>0501</t>
  </si>
  <si>
    <t>Благоустройство</t>
  </si>
  <si>
    <t>0505</t>
  </si>
  <si>
    <t>Экологический контроль</t>
  </si>
  <si>
    <t>Сбор, удаление отходов и очистка сточных вод</t>
  </si>
  <si>
    <t>0603</t>
  </si>
  <si>
    <t>0605</t>
  </si>
  <si>
    <t>Охрана объектов растительного и животного мира и среды их обитания</t>
  </si>
  <si>
    <t>0701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</si>
  <si>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</si>
  <si>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</si>
  <si>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0802</t>
  </si>
  <si>
    <t>0803</t>
  </si>
  <si>
    <t>0805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</si>
  <si>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</si>
  <si>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</si>
  <si>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</si>
  <si>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</si>
  <si>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</si>
  <si>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Скорая медицинская помощь</t>
  </si>
  <si>
    <t>0905</t>
  </si>
  <si>
    <t>Санаторно-оздоровительная помощь</t>
  </si>
  <si>
    <t>0906</t>
  </si>
  <si>
    <t>0907</t>
  </si>
  <si>
    <t>Санитарно-эпидемиологическое благополучие</t>
  </si>
  <si>
    <t>0908</t>
  </si>
  <si>
    <t>Физическая культура и спорт</t>
  </si>
  <si>
    <t>0909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</si>
  <si>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</si>
  <si>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</si>
  <si>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0910</t>
  </si>
  <si>
    <t>1102</t>
  </si>
  <si>
    <t>1103</t>
  </si>
  <si>
    <t>1104</t>
  </si>
  <si>
    <t>Иные межбюджетные трансферты</t>
  </si>
  <si>
    <t>1105</t>
  </si>
  <si>
    <t>Межбюджетные трансферты бюджетам государственных внебюджетных фондов</t>
  </si>
  <si>
    <t>0108</t>
  </si>
  <si>
    <t>0109</t>
  </si>
  <si>
    <t>0110</t>
  </si>
  <si>
    <t>0111</t>
  </si>
  <si>
    <t>0201</t>
  </si>
  <si>
    <t>0202</t>
  </si>
  <si>
    <t>Модернизация Вооруженных Сил Российской Федерации и воинских формирований</t>
  </si>
  <si>
    <t>0205</t>
  </si>
  <si>
    <t>0206</t>
  </si>
  <si>
    <t>0207</t>
  </si>
  <si>
    <t>0208</t>
  </si>
  <si>
    <t>0209</t>
  </si>
  <si>
    <t>0301</t>
  </si>
  <si>
    <t>0303</t>
  </si>
  <si>
    <t>0305</t>
  </si>
  <si>
    <t>0306</t>
  </si>
  <si>
    <t>0307</t>
  </si>
  <si>
    <t>0308</t>
  </si>
  <si>
    <t>0311</t>
  </si>
  <si>
    <t>0312</t>
  </si>
  <si>
    <t>Модернизация  внутренних войск, войск графжданской обороны, а также правоохранительных и иных органов</t>
  </si>
  <si>
    <t>0314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</si>
  <si>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</si>
  <si>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</si>
  <si>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</si>
  <si>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</t>
  </si>
  <si>
    <t xml:space="preserve">Расходы за счет средств от предпринимательской и иной приносящей доход деятельности </t>
  </si>
  <si>
    <t>Расходы областного бюджета на 2008 год по разделам и подразделам классификации расходов бюджетов Российской Федерации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</si>
  <si>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</si>
  <si>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</si>
  <si>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</si>
  <si>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(финансового - бюджетного) надзора</t>
  </si>
  <si>
    <r>
      <t xml:space="preserve">Дорожное </t>
    </r>
    <r>
      <rPr>
        <sz val="12"/>
        <rFont val="Times New Roman"/>
        <family val="1"/>
      </rPr>
      <t>хозяйство</t>
    </r>
  </si>
  <si>
    <t>Заготовка, переработка, хранение и обеспечение безопасности донорской крови и ее компонентов</t>
  </si>
  <si>
    <t>Уточнение</t>
  </si>
  <si>
    <t>Итого</t>
  </si>
  <si>
    <t>Приложение 1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</si>
  <si>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</si>
  <si>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от 01.02.2008 № 1-з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</si>
</sst>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18" applyNumberFormat="1" applyFont="1" applyFill="1" applyBorder="1" applyAlignment="1" applyProtection="1">
      <alignment horizontal="right" vertical="top" wrapText="1"/>
      <protection hidden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kina\Local%20Settings\Temporary%20Internet%20Files\Content.IE5\C3ZZEOL1\&#1087;&#1088;&#1080;&#1083;&#1086;&#1078;&#1077;&#1085;&#1080;&#1077;%203%20(&#1076;&#1086;&#1093;&#1086;&#1076;&#1099;%20)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6">
          <cell r="E96">
            <v>24986032</v>
          </cell>
          <cell r="F96">
            <v>10300</v>
          </cell>
          <cell r="G96">
            <v>24996332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zoomScaleSheetLayoutView="100" workbookViewId="0" topLeftCell="A1">
      <selection activeCell="A4" sqref="A4:B4"/>
    </sheetView>
  </sheetViews>
  <sheetFormatPr defaultColWidth="9.00390625" defaultRowHeight="12.75"/>
  <cols>
    <col min="1" max="1" width="9.625" style="13" customWidth="1"/>
    <col min="2" max="2" width="66.875" style="3" customWidth="1"/>
    <col min="3" max="3" width="11.875" style="1" hidden="1" customWidth="1"/>
    <col min="4" max="4" width="11.75390625" style="1" hidden="1" customWidth="1"/>
    <col min="5" max="16384" width="11.875" style="1" customWidth="1"/>
  </cols>
  <sheetData>
    <row r="1" spans="1:5" s="3" customFormat="1" ht="18.75" customHeight="1">
      <c r="A1" s="25" t="s">
        <v>228</v>
      </c>
      <c r="B1" s="25"/>
      <c r="C1" s="25"/>
      <c r="D1" s="25"/>
      <c r="E1" s="25"/>
    </row>
    <row r="2" spans="1:5" s="3" customFormat="1" ht="23.25" customHeight="1">
      <c r="A2" s="25" t="s">
        <v>138</v>
      </c>
      <c r="B2" s="25"/>
      <c r="C2" s="25"/>
      <c r="D2" s="25"/>
      <c r="E2" s="25"/>
    </row>
    <row r="3" spans="1:5" s="3" customFormat="1" ht="18.75" customHeight="1">
      <c r="A3" s="25" t="s">
        <v>230</v>
      </c>
      <c r="B3" s="25"/>
      <c r="C3" s="25"/>
      <c r="D3" s="25"/>
      <c r="E3" s="25"/>
    </row>
    <row r="4" spans="1:2" s="3" customFormat="1" ht="18.75" customHeight="1">
      <c r="A4" s="25"/>
      <c r="B4" s="25"/>
    </row>
    <row r="5" spans="1:2" s="3" customFormat="1" ht="15.75">
      <c r="A5" s="9"/>
      <c r="B5" s="2"/>
    </row>
    <row r="6" spans="1:5" s="3" customFormat="1" ht="33.75" customHeight="1">
      <c r="A6" s="31" t="s">
        <v>219</v>
      </c>
      <c r="B6" s="31"/>
      <c r="C6" s="31"/>
      <c r="D6" s="31"/>
      <c r="E6" s="31"/>
    </row>
    <row r="7" s="3" customFormat="1" ht="15.75">
      <c r="A7" s="10"/>
    </row>
    <row r="8" spans="1:5" s="4" customFormat="1" ht="29.25" customHeight="1">
      <c r="A8" s="12" t="s">
        <v>0</v>
      </c>
      <c r="B8" s="5" t="s">
        <v>71</v>
      </c>
      <c r="C8" s="14" t="s">
        <v>124</v>
      </c>
      <c r="D8" s="14" t="s">
        <v>226</v>
      </c>
      <c r="E8" s="14" t="s">
        <v>124</v>
      </c>
    </row>
    <row r="9" spans="1:5" s="17" customFormat="1" ht="15.75">
      <c r="A9" s="11" t="s">
        <v>74</v>
      </c>
      <c r="B9" s="7" t="s">
        <v>1</v>
      </c>
      <c r="C9" s="15">
        <v>2267296</v>
      </c>
      <c r="D9" s="15">
        <f>SUM(D10:D22)</f>
        <v>67</v>
      </c>
      <c r="E9" s="15">
        <f>C9+D9</f>
        <v>2267363</v>
      </c>
    </row>
    <row r="10" spans="1:5" ht="31.5">
      <c r="A10" s="12" t="s">
        <v>75</v>
      </c>
      <c r="B10" s="6" t="s">
        <v>147</v>
      </c>
      <c r="C10" s="16">
        <v>1829</v>
      </c>
      <c r="D10" s="16"/>
      <c r="E10" s="16">
        <f aca="true" t="shared" si="0" ref="E10:E73">C10+D10</f>
        <v>1829</v>
      </c>
    </row>
    <row r="11" spans="1:5" ht="48" customHeight="1">
      <c r="A11" s="12" t="s">
        <v>76</v>
      </c>
      <c r="B11" s="6" t="s">
        <v>229</v>
      </c>
      <c r="C11" s="16">
        <v>206000</v>
      </c>
      <c r="D11" s="16"/>
      <c r="E11" s="16">
        <f t="shared" si="0"/>
        <v>206000</v>
      </c>
    </row>
    <row r="12" spans="1:5" ht="47.25">
      <c r="A12" s="12" t="s">
        <v>77</v>
      </c>
      <c r="B12" s="6" t="s">
        <v>148</v>
      </c>
      <c r="C12" s="16">
        <v>369290</v>
      </c>
      <c r="D12" s="16"/>
      <c r="E12" s="16">
        <f t="shared" si="0"/>
        <v>369290</v>
      </c>
    </row>
    <row r="13" spans="1:5" ht="15.75">
      <c r="A13" s="12" t="s">
        <v>78</v>
      </c>
      <c r="B13" s="6" t="s">
        <v>2</v>
      </c>
      <c r="C13" s="16">
        <v>65172</v>
      </c>
      <c r="D13" s="16"/>
      <c r="E13" s="16">
        <f t="shared" si="0"/>
        <v>65172</v>
      </c>
    </row>
    <row r="14" spans="1:5" ht="30.75" customHeight="1">
      <c r="A14" s="12" t="s">
        <v>79</v>
      </c>
      <c r="B14" s="6" t="s">
        <v>223</v>
      </c>
      <c r="C14" s="16">
        <v>88634</v>
      </c>
      <c r="D14" s="16"/>
      <c r="E14" s="16">
        <f t="shared" si="0"/>
        <v>88634</v>
      </c>
    </row>
    <row r="15" spans="1:5" ht="15.75" customHeight="1">
      <c r="A15" s="12" t="s">
        <v>80</v>
      </c>
      <c r="B15" s="6" t="s">
        <v>3</v>
      </c>
      <c r="C15" s="16">
        <v>51877</v>
      </c>
      <c r="D15" s="16"/>
      <c r="E15" s="16">
        <f t="shared" si="0"/>
        <v>51877</v>
      </c>
    </row>
    <row r="16" spans="1:5" ht="15.75" hidden="1">
      <c r="A16" s="12" t="s">
        <v>192</v>
      </c>
      <c r="B16" s="6" t="s">
        <v>4</v>
      </c>
      <c r="C16" s="16">
        <v>0</v>
      </c>
      <c r="D16" s="16"/>
      <c r="E16" s="16">
        <f t="shared" si="0"/>
        <v>0</v>
      </c>
    </row>
    <row r="17" spans="1:5" ht="15.75" hidden="1">
      <c r="A17" s="12" t="s">
        <v>193</v>
      </c>
      <c r="B17" s="6" t="s">
        <v>5</v>
      </c>
      <c r="C17" s="16">
        <v>0</v>
      </c>
      <c r="D17" s="16"/>
      <c r="E17" s="16">
        <f t="shared" si="0"/>
        <v>0</v>
      </c>
    </row>
    <row r="18" spans="1:5" ht="15.75" hidden="1">
      <c r="A18" s="12" t="s">
        <v>194</v>
      </c>
      <c r="B18" s="6" t="s">
        <v>6</v>
      </c>
      <c r="C18" s="16">
        <v>0</v>
      </c>
      <c r="D18" s="16"/>
      <c r="E18" s="16">
        <f t="shared" si="0"/>
        <v>0</v>
      </c>
    </row>
    <row r="19" spans="1:5" ht="15.75">
      <c r="A19" s="12" t="s">
        <v>195</v>
      </c>
      <c r="B19" s="6" t="s">
        <v>7</v>
      </c>
      <c r="C19" s="16">
        <v>636451</v>
      </c>
      <c r="D19" s="16"/>
      <c r="E19" s="16">
        <f t="shared" si="0"/>
        <v>636451</v>
      </c>
    </row>
    <row r="20" spans="1:5" s="18" customFormat="1" ht="15.75">
      <c r="A20" s="12" t="s">
        <v>81</v>
      </c>
      <c r="B20" s="6" t="s">
        <v>8</v>
      </c>
      <c r="C20" s="16">
        <v>260000</v>
      </c>
      <c r="D20" s="16"/>
      <c r="E20" s="16">
        <f t="shared" si="0"/>
        <v>260000</v>
      </c>
    </row>
    <row r="21" spans="1:5" ht="31.5" hidden="1">
      <c r="A21" s="12" t="s">
        <v>82</v>
      </c>
      <c r="B21" s="6" t="s">
        <v>9</v>
      </c>
      <c r="C21" s="16">
        <v>0</v>
      </c>
      <c r="D21" s="16"/>
      <c r="E21" s="16">
        <f t="shared" si="0"/>
        <v>0</v>
      </c>
    </row>
    <row r="22" spans="1:5" ht="15.75">
      <c r="A22" s="12" t="s">
        <v>149</v>
      </c>
      <c r="B22" s="6" t="s">
        <v>10</v>
      </c>
      <c r="C22" s="16">
        <v>588043</v>
      </c>
      <c r="D22" s="16">
        <v>67</v>
      </c>
      <c r="E22" s="16">
        <f t="shared" si="0"/>
        <v>588110</v>
      </c>
    </row>
    <row r="23" spans="1:5" s="8" customFormat="1" ht="15.75">
      <c r="A23" s="11" t="s">
        <v>83</v>
      </c>
      <c r="B23" s="7" t="s">
        <v>11</v>
      </c>
      <c r="C23" s="15">
        <v>21677</v>
      </c>
      <c r="D23" s="15">
        <f>SUM(D24:D32)</f>
        <v>0</v>
      </c>
      <c r="E23" s="15">
        <f t="shared" si="0"/>
        <v>21677</v>
      </c>
    </row>
    <row r="24" spans="1:5" ht="15.75" hidden="1">
      <c r="A24" s="12" t="s">
        <v>196</v>
      </c>
      <c r="B24" s="6" t="s">
        <v>12</v>
      </c>
      <c r="C24" s="16">
        <v>0</v>
      </c>
      <c r="D24" s="16"/>
      <c r="E24" s="16">
        <f t="shared" si="0"/>
        <v>0</v>
      </c>
    </row>
    <row r="25" spans="1:5" ht="31.5" hidden="1">
      <c r="A25" s="12" t="s">
        <v>197</v>
      </c>
      <c r="B25" s="6" t="s">
        <v>198</v>
      </c>
      <c r="C25" s="16">
        <v>0</v>
      </c>
      <c r="D25" s="16"/>
      <c r="E25" s="16">
        <f t="shared" si="0"/>
        <v>0</v>
      </c>
    </row>
    <row r="26" spans="1:5" ht="15.75" hidden="1">
      <c r="A26" s="12" t="s">
        <v>84</v>
      </c>
      <c r="B26" s="6" t="s">
        <v>13</v>
      </c>
      <c r="C26" s="16">
        <v>0</v>
      </c>
      <c r="D26" s="16"/>
      <c r="E26" s="16">
        <f t="shared" si="0"/>
        <v>0</v>
      </c>
    </row>
    <row r="27" spans="1:5" ht="15.75">
      <c r="A27" s="12" t="s">
        <v>150</v>
      </c>
      <c r="B27" s="6" t="s">
        <v>14</v>
      </c>
      <c r="C27" s="16">
        <v>21677</v>
      </c>
      <c r="D27" s="16"/>
      <c r="E27" s="16">
        <f t="shared" si="0"/>
        <v>21677</v>
      </c>
    </row>
    <row r="28" spans="1:5" ht="31.5" hidden="1">
      <c r="A28" s="12" t="s">
        <v>199</v>
      </c>
      <c r="B28" s="6" t="s">
        <v>15</v>
      </c>
      <c r="C28" s="16">
        <v>0</v>
      </c>
      <c r="D28" s="16"/>
      <c r="E28" s="16">
        <f t="shared" si="0"/>
        <v>0</v>
      </c>
    </row>
    <row r="29" spans="1:5" ht="15.75" hidden="1">
      <c r="A29" s="12" t="s">
        <v>200</v>
      </c>
      <c r="B29" s="6" t="s">
        <v>16</v>
      </c>
      <c r="C29" s="16">
        <v>0</v>
      </c>
      <c r="D29" s="16"/>
      <c r="E29" s="16">
        <f t="shared" si="0"/>
        <v>0</v>
      </c>
    </row>
    <row r="30" spans="1:5" ht="31.5" hidden="1">
      <c r="A30" s="12" t="s">
        <v>201</v>
      </c>
      <c r="B30" s="6" t="s">
        <v>17</v>
      </c>
      <c r="C30" s="16">
        <v>0</v>
      </c>
      <c r="D30" s="16"/>
      <c r="E30" s="16">
        <f t="shared" si="0"/>
        <v>0</v>
      </c>
    </row>
    <row r="31" spans="1:5" ht="31.5" hidden="1">
      <c r="A31" s="12" t="s">
        <v>202</v>
      </c>
      <c r="B31" s="6" t="s">
        <v>18</v>
      </c>
      <c r="C31" s="16">
        <v>0</v>
      </c>
      <c r="D31" s="16"/>
      <c r="E31" s="16">
        <f t="shared" si="0"/>
        <v>0</v>
      </c>
    </row>
    <row r="32" spans="1:5" ht="15.75" hidden="1">
      <c r="A32" s="12" t="s">
        <v>203</v>
      </c>
      <c r="B32" s="6" t="s">
        <v>19</v>
      </c>
      <c r="C32" s="16">
        <v>0</v>
      </c>
      <c r="D32" s="16"/>
      <c r="E32" s="16">
        <f t="shared" si="0"/>
        <v>0</v>
      </c>
    </row>
    <row r="33" spans="1:5" s="8" customFormat="1" ht="16.5" customHeight="1">
      <c r="A33" s="11" t="s">
        <v>85</v>
      </c>
      <c r="B33" s="7" t="s">
        <v>20</v>
      </c>
      <c r="C33" s="15">
        <v>1111648</v>
      </c>
      <c r="D33" s="15">
        <f>SUM(D34:D47)</f>
        <v>46834</v>
      </c>
      <c r="E33" s="15">
        <f t="shared" si="0"/>
        <v>1158482</v>
      </c>
    </row>
    <row r="34" spans="1:5" ht="15.75" hidden="1">
      <c r="A34" s="12" t="s">
        <v>204</v>
      </c>
      <c r="B34" s="6" t="s">
        <v>21</v>
      </c>
      <c r="C34" s="16">
        <v>0</v>
      </c>
      <c r="D34" s="16"/>
      <c r="E34" s="16">
        <f t="shared" si="0"/>
        <v>0</v>
      </c>
    </row>
    <row r="35" spans="1:5" ht="15.75">
      <c r="A35" s="12" t="s">
        <v>86</v>
      </c>
      <c r="B35" s="6" t="s">
        <v>22</v>
      </c>
      <c r="C35" s="16">
        <v>662760</v>
      </c>
      <c r="D35" s="16">
        <v>11144</v>
      </c>
      <c r="E35" s="16">
        <f t="shared" si="0"/>
        <v>673904</v>
      </c>
    </row>
    <row r="36" spans="1:5" ht="15.75" hidden="1">
      <c r="A36" s="12" t="s">
        <v>205</v>
      </c>
      <c r="B36" s="6" t="s">
        <v>23</v>
      </c>
      <c r="C36" s="16">
        <v>0</v>
      </c>
      <c r="D36" s="16"/>
      <c r="E36" s="16">
        <f t="shared" si="0"/>
        <v>0</v>
      </c>
    </row>
    <row r="37" spans="1:5" ht="15.75" hidden="1">
      <c r="A37" s="12" t="s">
        <v>126</v>
      </c>
      <c r="B37" s="6" t="s">
        <v>24</v>
      </c>
      <c r="C37" s="16">
        <v>0</v>
      </c>
      <c r="D37" s="16"/>
      <c r="E37" s="16">
        <f t="shared" si="0"/>
        <v>0</v>
      </c>
    </row>
    <row r="38" spans="1:5" ht="15.75" hidden="1">
      <c r="A38" s="12" t="s">
        <v>206</v>
      </c>
      <c r="B38" s="6" t="s">
        <v>25</v>
      </c>
      <c r="C38" s="16">
        <v>0</v>
      </c>
      <c r="D38" s="16"/>
      <c r="E38" s="16">
        <f t="shared" si="0"/>
        <v>0</v>
      </c>
    </row>
    <row r="39" spans="1:5" ht="15.75" hidden="1">
      <c r="A39" s="12" t="s">
        <v>207</v>
      </c>
      <c r="B39" s="6" t="s">
        <v>26</v>
      </c>
      <c r="C39" s="16">
        <v>0</v>
      </c>
      <c r="D39" s="16"/>
      <c r="E39" s="16">
        <f t="shared" si="0"/>
        <v>0</v>
      </c>
    </row>
    <row r="40" spans="1:5" ht="15.75" hidden="1">
      <c r="A40" s="12" t="s">
        <v>208</v>
      </c>
      <c r="B40" s="6" t="s">
        <v>27</v>
      </c>
      <c r="C40" s="16">
        <v>0</v>
      </c>
      <c r="D40" s="16"/>
      <c r="E40" s="16">
        <f t="shared" si="0"/>
        <v>0</v>
      </c>
    </row>
    <row r="41" spans="1:5" ht="31.5" hidden="1">
      <c r="A41" s="12" t="s">
        <v>209</v>
      </c>
      <c r="B41" s="6" t="s">
        <v>28</v>
      </c>
      <c r="C41" s="16">
        <v>0</v>
      </c>
      <c r="D41" s="16"/>
      <c r="E41" s="16">
        <f t="shared" si="0"/>
        <v>0</v>
      </c>
    </row>
    <row r="42" spans="1:5" ht="33" customHeight="1">
      <c r="A42" s="12" t="s">
        <v>87</v>
      </c>
      <c r="B42" s="6" t="s">
        <v>151</v>
      </c>
      <c r="C42" s="16">
        <v>78038</v>
      </c>
      <c r="D42" s="16"/>
      <c r="E42" s="16">
        <f t="shared" si="0"/>
        <v>78038</v>
      </c>
    </row>
    <row r="43" spans="1:5" ht="15.75">
      <c r="A43" s="12" t="s">
        <v>88</v>
      </c>
      <c r="B43" s="6" t="s">
        <v>152</v>
      </c>
      <c r="C43" s="16">
        <v>370850</v>
      </c>
      <c r="D43" s="16">
        <v>35690</v>
      </c>
      <c r="E43" s="16">
        <f t="shared" si="0"/>
        <v>406540</v>
      </c>
    </row>
    <row r="44" spans="1:5" ht="15.75" hidden="1">
      <c r="A44" s="12" t="s">
        <v>210</v>
      </c>
      <c r="B44" s="6" t="s">
        <v>29</v>
      </c>
      <c r="C44" s="16">
        <v>0</v>
      </c>
      <c r="D44" s="16"/>
      <c r="E44" s="16">
        <f t="shared" si="0"/>
        <v>0</v>
      </c>
    </row>
    <row r="45" spans="1:5" ht="31.5" hidden="1">
      <c r="A45" s="12" t="s">
        <v>211</v>
      </c>
      <c r="B45" s="6" t="s">
        <v>212</v>
      </c>
      <c r="C45" s="16">
        <v>0</v>
      </c>
      <c r="D45" s="16"/>
      <c r="E45" s="16">
        <f t="shared" si="0"/>
        <v>0</v>
      </c>
    </row>
    <row r="46" spans="1:5" ht="31.5" hidden="1">
      <c r="A46" s="12" t="s">
        <v>89</v>
      </c>
      <c r="B46" s="6" t="s">
        <v>30</v>
      </c>
      <c r="C46" s="16">
        <v>0</v>
      </c>
      <c r="D46" s="16"/>
      <c r="E46" s="16">
        <f t="shared" si="0"/>
        <v>0</v>
      </c>
    </row>
    <row r="47" spans="1:5" ht="31.5" hidden="1">
      <c r="A47" s="12" t="s">
        <v>213</v>
      </c>
      <c r="B47" s="6" t="s">
        <v>31</v>
      </c>
      <c r="C47" s="16">
        <v>0</v>
      </c>
      <c r="D47" s="16"/>
      <c r="E47" s="16">
        <f t="shared" si="0"/>
        <v>0</v>
      </c>
    </row>
    <row r="48" spans="1:5" s="8" customFormat="1" ht="15.75">
      <c r="A48" s="11" t="s">
        <v>90</v>
      </c>
      <c r="B48" s="7" t="s">
        <v>32</v>
      </c>
      <c r="C48" s="15">
        <v>3759540</v>
      </c>
      <c r="D48" s="15">
        <f>SUM(D49:D60)</f>
        <v>650830</v>
      </c>
      <c r="E48" s="15">
        <f t="shared" si="0"/>
        <v>4410370</v>
      </c>
    </row>
    <row r="49" spans="1:5" ht="15.75">
      <c r="A49" s="12" t="s">
        <v>91</v>
      </c>
      <c r="B49" s="6" t="s">
        <v>33</v>
      </c>
      <c r="C49" s="16">
        <v>140403</v>
      </c>
      <c r="D49" s="16">
        <v>12</v>
      </c>
      <c r="E49" s="16">
        <f t="shared" si="0"/>
        <v>140415</v>
      </c>
    </row>
    <row r="50" spans="1:5" ht="15.75">
      <c r="A50" s="12" t="s">
        <v>92</v>
      </c>
      <c r="B50" s="6" t="s">
        <v>153</v>
      </c>
      <c r="C50" s="16">
        <v>38667</v>
      </c>
      <c r="D50" s="16"/>
      <c r="E50" s="16">
        <f t="shared" si="0"/>
        <v>38667</v>
      </c>
    </row>
    <row r="51" spans="1:5" ht="15.75" hidden="1">
      <c r="A51" s="12">
        <v>403</v>
      </c>
      <c r="B51" s="6" t="s">
        <v>34</v>
      </c>
      <c r="C51" s="16">
        <v>0</v>
      </c>
      <c r="D51" s="16"/>
      <c r="E51" s="16">
        <f t="shared" si="0"/>
        <v>0</v>
      </c>
    </row>
    <row r="52" spans="1:5" ht="15.75">
      <c r="A52" s="12" t="s">
        <v>93</v>
      </c>
      <c r="B52" s="6" t="s">
        <v>35</v>
      </c>
      <c r="C52" s="16">
        <v>3700</v>
      </c>
      <c r="D52" s="16"/>
      <c r="E52" s="16">
        <f t="shared" si="0"/>
        <v>3700</v>
      </c>
    </row>
    <row r="53" spans="1:5" ht="15.75">
      <c r="A53" s="12" t="s">
        <v>94</v>
      </c>
      <c r="B53" s="6" t="s">
        <v>36</v>
      </c>
      <c r="C53" s="16">
        <v>680134</v>
      </c>
      <c r="D53" s="16">
        <v>8393</v>
      </c>
      <c r="E53" s="16">
        <f t="shared" si="0"/>
        <v>688527</v>
      </c>
    </row>
    <row r="54" spans="1:5" ht="15.75">
      <c r="A54" s="12" t="s">
        <v>146</v>
      </c>
      <c r="B54" s="6" t="s">
        <v>37</v>
      </c>
      <c r="C54" s="16">
        <v>17095</v>
      </c>
      <c r="D54" s="16">
        <v>5218</v>
      </c>
      <c r="E54" s="16">
        <f t="shared" si="0"/>
        <v>22313</v>
      </c>
    </row>
    <row r="55" spans="1:5" ht="15.75">
      <c r="A55" s="12" t="s">
        <v>122</v>
      </c>
      <c r="B55" s="6" t="s">
        <v>38</v>
      </c>
      <c r="C55" s="16">
        <v>127714</v>
      </c>
      <c r="D55" s="16">
        <v>31304</v>
      </c>
      <c r="E55" s="16">
        <f t="shared" si="0"/>
        <v>159018</v>
      </c>
    </row>
    <row r="56" spans="1:5" ht="15.75">
      <c r="A56" s="12" t="s">
        <v>95</v>
      </c>
      <c r="B56" s="6" t="s">
        <v>39</v>
      </c>
      <c r="C56" s="16">
        <v>171750</v>
      </c>
      <c r="D56" s="16"/>
      <c r="E56" s="16">
        <f t="shared" si="0"/>
        <v>171750</v>
      </c>
    </row>
    <row r="57" spans="1:5" ht="15.75">
      <c r="A57" s="12" t="s">
        <v>96</v>
      </c>
      <c r="B57" s="6" t="s">
        <v>224</v>
      </c>
      <c r="C57" s="16">
        <v>2381380</v>
      </c>
      <c r="D57" s="16">
        <v>573738</v>
      </c>
      <c r="E57" s="16">
        <f t="shared" si="0"/>
        <v>2955118</v>
      </c>
    </row>
    <row r="58" spans="1:5" ht="15.75" hidden="1">
      <c r="A58" s="12" t="s">
        <v>121</v>
      </c>
      <c r="B58" s="6" t="s">
        <v>40</v>
      </c>
      <c r="C58" s="16">
        <v>0</v>
      </c>
      <c r="D58" s="16"/>
      <c r="E58" s="16">
        <f t="shared" si="0"/>
        <v>0</v>
      </c>
    </row>
    <row r="59" spans="1:5" ht="31.5" hidden="1">
      <c r="A59" s="12" t="s">
        <v>97</v>
      </c>
      <c r="B59" s="6" t="s">
        <v>41</v>
      </c>
      <c r="C59" s="16">
        <v>0</v>
      </c>
      <c r="D59" s="16"/>
      <c r="E59" s="16">
        <f t="shared" si="0"/>
        <v>0</v>
      </c>
    </row>
    <row r="60" spans="1:5" ht="15.75">
      <c r="A60" s="12" t="s">
        <v>154</v>
      </c>
      <c r="B60" s="6" t="s">
        <v>42</v>
      </c>
      <c r="C60" s="16">
        <v>198697</v>
      </c>
      <c r="D60" s="16">
        <f>2000+30165</f>
        <v>32165</v>
      </c>
      <c r="E60" s="16">
        <f t="shared" si="0"/>
        <v>230862</v>
      </c>
    </row>
    <row r="61" spans="1:5" s="8" customFormat="1" ht="15.75">
      <c r="A61" s="11" t="s">
        <v>98</v>
      </c>
      <c r="B61" s="7" t="s">
        <v>43</v>
      </c>
      <c r="C61" s="15">
        <v>343894</v>
      </c>
      <c r="D61" s="15">
        <f>SUM(D62:D66)</f>
        <v>0</v>
      </c>
      <c r="E61" s="15">
        <f t="shared" si="0"/>
        <v>343894</v>
      </c>
    </row>
    <row r="62" spans="1:5" ht="15.75">
      <c r="A62" s="12" t="s">
        <v>155</v>
      </c>
      <c r="B62" s="6" t="s">
        <v>44</v>
      </c>
      <c r="C62" s="16">
        <v>59264</v>
      </c>
      <c r="D62" s="16"/>
      <c r="E62" s="16">
        <f t="shared" si="0"/>
        <v>59264</v>
      </c>
    </row>
    <row r="63" spans="1:5" ht="15.75">
      <c r="A63" s="12" t="s">
        <v>125</v>
      </c>
      <c r="B63" s="6" t="s">
        <v>45</v>
      </c>
      <c r="C63" s="16">
        <v>248869</v>
      </c>
      <c r="D63" s="16"/>
      <c r="E63" s="16">
        <f t="shared" si="0"/>
        <v>248869</v>
      </c>
    </row>
    <row r="64" spans="1:5" ht="15.75" hidden="1">
      <c r="A64" s="12" t="s">
        <v>123</v>
      </c>
      <c r="B64" s="6" t="s">
        <v>156</v>
      </c>
      <c r="C64" s="16">
        <v>0</v>
      </c>
      <c r="D64" s="16"/>
      <c r="E64" s="16">
        <f t="shared" si="0"/>
        <v>0</v>
      </c>
    </row>
    <row r="65" spans="1:5" ht="31.5" hidden="1">
      <c r="A65" s="12" t="s">
        <v>99</v>
      </c>
      <c r="B65" s="6" t="s">
        <v>46</v>
      </c>
      <c r="C65" s="16">
        <v>0</v>
      </c>
      <c r="D65" s="16"/>
      <c r="E65" s="16">
        <f t="shared" si="0"/>
        <v>0</v>
      </c>
    </row>
    <row r="66" spans="1:5" ht="14.25" customHeight="1">
      <c r="A66" s="12" t="s">
        <v>157</v>
      </c>
      <c r="B66" s="6" t="s">
        <v>47</v>
      </c>
      <c r="C66" s="16">
        <v>35761</v>
      </c>
      <c r="D66" s="16"/>
      <c r="E66" s="16">
        <f t="shared" si="0"/>
        <v>35761</v>
      </c>
    </row>
    <row r="67" spans="1:5" s="8" customFormat="1" ht="15.75">
      <c r="A67" s="11" t="s">
        <v>100</v>
      </c>
      <c r="B67" s="7" t="s">
        <v>48</v>
      </c>
      <c r="C67" s="15">
        <v>43114</v>
      </c>
      <c r="D67" s="15">
        <f>SUM(D68:D72)</f>
        <v>0</v>
      </c>
      <c r="E67" s="15">
        <f t="shared" si="0"/>
        <v>43114</v>
      </c>
    </row>
    <row r="68" spans="1:5" ht="15.75" hidden="1">
      <c r="A68" s="12" t="s">
        <v>101</v>
      </c>
      <c r="B68" s="6" t="s">
        <v>158</v>
      </c>
      <c r="C68" s="16">
        <v>0</v>
      </c>
      <c r="D68" s="16"/>
      <c r="E68" s="16">
        <f t="shared" si="0"/>
        <v>0</v>
      </c>
    </row>
    <row r="69" spans="1:5" ht="15.75" customHeight="1" hidden="1">
      <c r="A69" s="12" t="s">
        <v>102</v>
      </c>
      <c r="B69" s="6" t="s">
        <v>159</v>
      </c>
      <c r="C69" s="16">
        <v>0</v>
      </c>
      <c r="D69" s="16"/>
      <c r="E69" s="16">
        <f t="shared" si="0"/>
        <v>0</v>
      </c>
    </row>
    <row r="70" spans="1:5" ht="36" customHeight="1">
      <c r="A70" s="12" t="s">
        <v>160</v>
      </c>
      <c r="B70" s="6" t="s">
        <v>162</v>
      </c>
      <c r="C70" s="16">
        <v>100</v>
      </c>
      <c r="D70" s="16"/>
      <c r="E70" s="16">
        <f t="shared" si="0"/>
        <v>100</v>
      </c>
    </row>
    <row r="71" spans="1:5" ht="31.5" hidden="1">
      <c r="A71" s="12" t="s">
        <v>103</v>
      </c>
      <c r="B71" s="6" t="s">
        <v>49</v>
      </c>
      <c r="C71" s="16">
        <v>0</v>
      </c>
      <c r="D71" s="16"/>
      <c r="E71" s="16">
        <f t="shared" si="0"/>
        <v>0</v>
      </c>
    </row>
    <row r="72" spans="1:5" ht="15.75">
      <c r="A72" s="12" t="s">
        <v>161</v>
      </c>
      <c r="B72" s="6" t="s">
        <v>50</v>
      </c>
      <c r="C72" s="16">
        <v>43014</v>
      </c>
      <c r="D72" s="16"/>
      <c r="E72" s="16">
        <f t="shared" si="0"/>
        <v>43014</v>
      </c>
    </row>
    <row r="73" spans="1:5" s="8" customFormat="1" ht="15.75">
      <c r="A73" s="11" t="s">
        <v>104</v>
      </c>
      <c r="B73" s="7" t="s">
        <v>51</v>
      </c>
      <c r="C73" s="15">
        <v>1741383</v>
      </c>
      <c r="D73" s="15">
        <f>SUM(D74:D82)</f>
        <v>0</v>
      </c>
      <c r="E73" s="15">
        <f t="shared" si="0"/>
        <v>1741383</v>
      </c>
    </row>
    <row r="74" spans="1:5" ht="15.75" hidden="1">
      <c r="A74" s="12" t="s">
        <v>163</v>
      </c>
      <c r="B74" s="6" t="s">
        <v>52</v>
      </c>
      <c r="C74" s="16">
        <v>0</v>
      </c>
      <c r="D74" s="16"/>
      <c r="E74" s="16">
        <f aca="true" t="shared" si="1" ref="E74:E116">C74+D74</f>
        <v>0</v>
      </c>
    </row>
    <row r="75" spans="1:5" ht="15.75">
      <c r="A75" s="12" t="s">
        <v>105</v>
      </c>
      <c r="B75" s="6" t="s">
        <v>53</v>
      </c>
      <c r="C75" s="16">
        <v>422846</v>
      </c>
      <c r="D75" s="16"/>
      <c r="E75" s="16">
        <f t="shared" si="1"/>
        <v>422846</v>
      </c>
    </row>
    <row r="76" spans="1:5" ht="15.75">
      <c r="A76" s="12" t="s">
        <v>106</v>
      </c>
      <c r="B76" s="6" t="s">
        <v>54</v>
      </c>
      <c r="C76" s="16">
        <v>640460</v>
      </c>
      <c r="D76" s="16"/>
      <c r="E76" s="16">
        <f t="shared" si="1"/>
        <v>640460</v>
      </c>
    </row>
    <row r="77" spans="1:5" ht="15.75">
      <c r="A77" s="12" t="s">
        <v>107</v>
      </c>
      <c r="B77" s="6" t="s">
        <v>55</v>
      </c>
      <c r="C77" s="16">
        <v>283433</v>
      </c>
      <c r="D77" s="16"/>
      <c r="E77" s="16">
        <f t="shared" si="1"/>
        <v>283433</v>
      </c>
    </row>
    <row r="78" spans="1:5" ht="33" customHeight="1">
      <c r="A78" s="12" t="s">
        <v>108</v>
      </c>
      <c r="B78" s="6" t="s">
        <v>164</v>
      </c>
      <c r="C78" s="16">
        <v>63939</v>
      </c>
      <c r="D78" s="16"/>
      <c r="E78" s="16">
        <f t="shared" si="1"/>
        <v>63939</v>
      </c>
    </row>
    <row r="79" spans="1:5" ht="15.75" hidden="1">
      <c r="A79" s="12" t="s">
        <v>134</v>
      </c>
      <c r="B79" s="6" t="s">
        <v>165</v>
      </c>
      <c r="C79" s="16">
        <v>0</v>
      </c>
      <c r="D79" s="16"/>
      <c r="E79" s="16">
        <f t="shared" si="1"/>
        <v>0</v>
      </c>
    </row>
    <row r="80" spans="1:5" ht="15.75">
      <c r="A80" s="12" t="s">
        <v>109</v>
      </c>
      <c r="B80" s="6" t="s">
        <v>56</v>
      </c>
      <c r="C80" s="16">
        <v>53610</v>
      </c>
      <c r="D80" s="16">
        <v>8481</v>
      </c>
      <c r="E80" s="16">
        <f t="shared" si="1"/>
        <v>62091</v>
      </c>
    </row>
    <row r="81" spans="1:5" ht="15.75" hidden="1">
      <c r="A81" s="12" t="s">
        <v>110</v>
      </c>
      <c r="B81" s="6" t="s">
        <v>57</v>
      </c>
      <c r="C81" s="16">
        <v>0</v>
      </c>
      <c r="D81" s="16"/>
      <c r="E81" s="16">
        <f t="shared" si="1"/>
        <v>0</v>
      </c>
    </row>
    <row r="82" spans="1:5" ht="15.75">
      <c r="A82" s="12" t="s">
        <v>111</v>
      </c>
      <c r="B82" s="6" t="s">
        <v>58</v>
      </c>
      <c r="C82" s="16">
        <v>277095</v>
      </c>
      <c r="D82" s="16">
        <v>-8481</v>
      </c>
      <c r="E82" s="16">
        <f t="shared" si="1"/>
        <v>268614</v>
      </c>
    </row>
    <row r="83" spans="1:5" s="8" customFormat="1" ht="18.75" customHeight="1">
      <c r="A83" s="11" t="s">
        <v>112</v>
      </c>
      <c r="B83" s="7" t="s">
        <v>220</v>
      </c>
      <c r="C83" s="15">
        <v>482406</v>
      </c>
      <c r="D83" s="15">
        <f>SUM(D84:D89)</f>
        <v>0</v>
      </c>
      <c r="E83" s="15">
        <f t="shared" si="1"/>
        <v>482406</v>
      </c>
    </row>
    <row r="84" spans="1:5" ht="15.75">
      <c r="A84" s="12" t="s">
        <v>113</v>
      </c>
      <c r="B84" s="6" t="s">
        <v>59</v>
      </c>
      <c r="C84" s="16">
        <v>441971</v>
      </c>
      <c r="D84" s="16"/>
      <c r="E84" s="16">
        <f t="shared" si="1"/>
        <v>441971</v>
      </c>
    </row>
    <row r="85" spans="1:5" ht="15.75" hidden="1">
      <c r="A85" s="12" t="s">
        <v>166</v>
      </c>
      <c r="B85" s="6" t="s">
        <v>60</v>
      </c>
      <c r="C85" s="16">
        <v>0</v>
      </c>
      <c r="D85" s="16"/>
      <c r="E85" s="16">
        <f t="shared" si="1"/>
        <v>0</v>
      </c>
    </row>
    <row r="86" spans="1:5" ht="15.75" hidden="1">
      <c r="A86" s="12" t="s">
        <v>167</v>
      </c>
      <c r="B86" s="6" t="s">
        <v>61</v>
      </c>
      <c r="C86" s="16">
        <v>0</v>
      </c>
      <c r="D86" s="16"/>
      <c r="E86" s="16">
        <f t="shared" si="1"/>
        <v>0</v>
      </c>
    </row>
    <row r="87" spans="1:5" ht="15.75">
      <c r="A87" s="12" t="s">
        <v>114</v>
      </c>
      <c r="B87" s="6" t="s">
        <v>62</v>
      </c>
      <c r="C87" s="16">
        <v>2000</v>
      </c>
      <c r="D87" s="16"/>
      <c r="E87" s="16">
        <f t="shared" si="1"/>
        <v>2000</v>
      </c>
    </row>
    <row r="88" spans="1:5" ht="31.5" hidden="1">
      <c r="A88" s="12" t="s">
        <v>168</v>
      </c>
      <c r="B88" s="6" t="s">
        <v>63</v>
      </c>
      <c r="C88" s="16">
        <v>0</v>
      </c>
      <c r="D88" s="16"/>
      <c r="E88" s="16">
        <f t="shared" si="1"/>
        <v>0</v>
      </c>
    </row>
    <row r="89" spans="1:5" ht="31.5">
      <c r="A89" s="12" t="s">
        <v>115</v>
      </c>
      <c r="B89" s="6" t="s">
        <v>221</v>
      </c>
      <c r="C89" s="16">
        <v>38435</v>
      </c>
      <c r="D89" s="16"/>
      <c r="E89" s="16">
        <f t="shared" si="1"/>
        <v>38435</v>
      </c>
    </row>
    <row r="90" spans="1:5" s="8" customFormat="1" ht="15.75">
      <c r="A90" s="11" t="s">
        <v>116</v>
      </c>
      <c r="B90" s="7" t="s">
        <v>169</v>
      </c>
      <c r="C90" s="15">
        <v>2656453</v>
      </c>
      <c r="D90" s="15">
        <f>SUM(D91:D100)</f>
        <v>14630</v>
      </c>
      <c r="E90" s="15">
        <f t="shared" si="1"/>
        <v>2671083</v>
      </c>
    </row>
    <row r="91" spans="1:5" ht="15.75">
      <c r="A91" s="12" t="s">
        <v>117</v>
      </c>
      <c r="B91" s="6" t="s">
        <v>170</v>
      </c>
      <c r="C91" s="16">
        <v>2005631</v>
      </c>
      <c r="D91" s="16"/>
      <c r="E91" s="16">
        <f t="shared" si="1"/>
        <v>2005631</v>
      </c>
    </row>
    <row r="92" spans="1:5" ht="18.75" customHeight="1">
      <c r="A92" s="12" t="s">
        <v>118</v>
      </c>
      <c r="B92" s="6" t="s">
        <v>171</v>
      </c>
      <c r="C92" s="16">
        <v>12780</v>
      </c>
      <c r="D92" s="16"/>
      <c r="E92" s="16">
        <f t="shared" si="1"/>
        <v>12780</v>
      </c>
    </row>
    <row r="93" spans="1:5" ht="15.75" hidden="1">
      <c r="A93" s="12" t="s">
        <v>172</v>
      </c>
      <c r="B93" s="6" t="s">
        <v>173</v>
      </c>
      <c r="C93" s="16">
        <v>0</v>
      </c>
      <c r="D93" s="16"/>
      <c r="E93" s="16">
        <f t="shared" si="1"/>
        <v>0</v>
      </c>
    </row>
    <row r="94" spans="1:5" ht="15.75">
      <c r="A94" s="12" t="s">
        <v>119</v>
      </c>
      <c r="B94" s="6" t="s">
        <v>174</v>
      </c>
      <c r="C94" s="16">
        <v>16277</v>
      </c>
      <c r="D94" s="16"/>
      <c r="E94" s="16">
        <f t="shared" si="1"/>
        <v>16277</v>
      </c>
    </row>
    <row r="95" spans="1:5" ht="15.75">
      <c r="A95" s="12" t="s">
        <v>175</v>
      </c>
      <c r="B95" s="6" t="s">
        <v>176</v>
      </c>
      <c r="C95" s="16">
        <v>45240</v>
      </c>
      <c r="D95" s="16"/>
      <c r="E95" s="16">
        <f t="shared" si="1"/>
        <v>45240</v>
      </c>
    </row>
    <row r="96" spans="1:5" ht="31.5">
      <c r="A96" s="12" t="s">
        <v>177</v>
      </c>
      <c r="B96" s="6" t="s">
        <v>225</v>
      </c>
      <c r="C96" s="16">
        <v>81957</v>
      </c>
      <c r="D96" s="16"/>
      <c r="E96" s="16">
        <f t="shared" si="1"/>
        <v>81957</v>
      </c>
    </row>
    <row r="97" spans="1:5" ht="15.75">
      <c r="A97" s="12" t="s">
        <v>178</v>
      </c>
      <c r="B97" s="6" t="s">
        <v>179</v>
      </c>
      <c r="C97" s="16">
        <v>14500</v>
      </c>
      <c r="D97" s="16"/>
      <c r="E97" s="16">
        <f t="shared" si="1"/>
        <v>14500</v>
      </c>
    </row>
    <row r="98" spans="1:5" ht="15.75">
      <c r="A98" s="12" t="s">
        <v>180</v>
      </c>
      <c r="B98" s="6" t="s">
        <v>181</v>
      </c>
      <c r="C98" s="16">
        <v>162821</v>
      </c>
      <c r="D98" s="16"/>
      <c r="E98" s="16">
        <f t="shared" si="1"/>
        <v>162821</v>
      </c>
    </row>
    <row r="99" spans="1:5" ht="31.5" hidden="1">
      <c r="A99" s="12" t="s">
        <v>182</v>
      </c>
      <c r="B99" s="6" t="s">
        <v>183</v>
      </c>
      <c r="C99" s="16">
        <v>0</v>
      </c>
      <c r="D99" s="16"/>
      <c r="E99" s="16">
        <f t="shared" si="1"/>
        <v>0</v>
      </c>
    </row>
    <row r="100" spans="1:5" ht="31.5">
      <c r="A100" s="12" t="s">
        <v>185</v>
      </c>
      <c r="B100" s="6" t="s">
        <v>184</v>
      </c>
      <c r="C100" s="16">
        <v>317247</v>
      </c>
      <c r="D100" s="16">
        <v>14630</v>
      </c>
      <c r="E100" s="16">
        <f t="shared" si="1"/>
        <v>331877</v>
      </c>
    </row>
    <row r="101" spans="1:5" s="17" customFormat="1" ht="15.75">
      <c r="A101" s="11" t="s">
        <v>120</v>
      </c>
      <c r="B101" s="7" t="s">
        <v>64</v>
      </c>
      <c r="C101" s="15">
        <v>1589741</v>
      </c>
      <c r="D101" s="15">
        <f>SUM(D102:D107)</f>
        <v>2283</v>
      </c>
      <c r="E101" s="15">
        <f t="shared" si="1"/>
        <v>1592024</v>
      </c>
    </row>
    <row r="102" spans="1:5" ht="15.75">
      <c r="A102" s="12">
        <v>1001</v>
      </c>
      <c r="B102" s="6" t="s">
        <v>65</v>
      </c>
      <c r="C102" s="16">
        <v>27292</v>
      </c>
      <c r="D102" s="16"/>
      <c r="E102" s="16">
        <f t="shared" si="1"/>
        <v>27292</v>
      </c>
    </row>
    <row r="103" spans="1:5" ht="15.75">
      <c r="A103" s="12">
        <v>1002</v>
      </c>
      <c r="B103" s="6" t="s">
        <v>66</v>
      </c>
      <c r="C103" s="16">
        <v>658515</v>
      </c>
      <c r="D103" s="16"/>
      <c r="E103" s="16">
        <f t="shared" si="1"/>
        <v>658515</v>
      </c>
    </row>
    <row r="104" spans="1:5" s="18" customFormat="1" ht="15.75">
      <c r="A104" s="12">
        <v>1003</v>
      </c>
      <c r="B104" s="6" t="s">
        <v>67</v>
      </c>
      <c r="C104" s="16">
        <v>800896</v>
      </c>
      <c r="D104" s="16">
        <f>3+2093+10</f>
        <v>2106</v>
      </c>
      <c r="E104" s="16">
        <f t="shared" si="1"/>
        <v>803002</v>
      </c>
    </row>
    <row r="105" spans="1:5" ht="15.75">
      <c r="A105" s="12">
        <v>1004</v>
      </c>
      <c r="B105" s="6" t="s">
        <v>222</v>
      </c>
      <c r="C105" s="16">
        <v>55277</v>
      </c>
      <c r="D105" s="16">
        <v>177</v>
      </c>
      <c r="E105" s="16">
        <f t="shared" si="1"/>
        <v>55454</v>
      </c>
    </row>
    <row r="106" spans="1:5" ht="31.5" hidden="1">
      <c r="A106" s="12">
        <v>1005</v>
      </c>
      <c r="B106" s="6" t="s">
        <v>68</v>
      </c>
      <c r="C106" s="16">
        <v>0</v>
      </c>
      <c r="D106" s="16"/>
      <c r="E106" s="16">
        <f t="shared" si="1"/>
        <v>0</v>
      </c>
    </row>
    <row r="107" spans="1:5" ht="15.75">
      <c r="A107" s="12">
        <v>1006</v>
      </c>
      <c r="B107" s="6" t="s">
        <v>69</v>
      </c>
      <c r="C107" s="16">
        <v>47761</v>
      </c>
      <c r="D107" s="16"/>
      <c r="E107" s="16">
        <f t="shared" si="1"/>
        <v>47761</v>
      </c>
    </row>
    <row r="108" spans="1:5" s="17" customFormat="1" ht="15.75">
      <c r="A108" s="11">
        <v>1100</v>
      </c>
      <c r="B108" s="7" t="s">
        <v>70</v>
      </c>
      <c r="C108" s="15">
        <v>12699247</v>
      </c>
      <c r="D108" s="15">
        <f>SUM(D109:D113)</f>
        <v>198676</v>
      </c>
      <c r="E108" s="15">
        <f t="shared" si="1"/>
        <v>12897923</v>
      </c>
    </row>
    <row r="109" spans="1:5" ht="31.5">
      <c r="A109" s="12">
        <v>1101</v>
      </c>
      <c r="B109" s="6" t="s">
        <v>214</v>
      </c>
      <c r="C109" s="16">
        <v>323345</v>
      </c>
      <c r="D109" s="16"/>
      <c r="E109" s="16">
        <f t="shared" si="1"/>
        <v>323345</v>
      </c>
    </row>
    <row r="110" spans="1:5" ht="31.5">
      <c r="A110" s="12" t="s">
        <v>186</v>
      </c>
      <c r="B110" s="6" t="s">
        <v>215</v>
      </c>
      <c r="C110" s="16">
        <v>3097523</v>
      </c>
      <c r="D110" s="16">
        <f>353+77</f>
        <v>430</v>
      </c>
      <c r="E110" s="16">
        <f t="shared" si="1"/>
        <v>3097953</v>
      </c>
    </row>
    <row r="111" spans="1:5" ht="31.5">
      <c r="A111" s="12" t="s">
        <v>187</v>
      </c>
      <c r="B111" s="6" t="s">
        <v>216</v>
      </c>
      <c r="C111" s="16">
        <v>7400811</v>
      </c>
      <c r="D111" s="16">
        <f>183966+6437+7843</f>
        <v>198246</v>
      </c>
      <c r="E111" s="16">
        <f t="shared" si="1"/>
        <v>7599057</v>
      </c>
    </row>
    <row r="112" spans="1:5" ht="15.75">
      <c r="A112" s="12" t="s">
        <v>188</v>
      </c>
      <c r="B112" s="6" t="s">
        <v>189</v>
      </c>
      <c r="C112" s="16">
        <v>44268</v>
      </c>
      <c r="D112" s="16"/>
      <c r="E112" s="16">
        <f t="shared" si="1"/>
        <v>44268</v>
      </c>
    </row>
    <row r="113" spans="1:5" s="18" customFormat="1" ht="31.5">
      <c r="A113" s="12" t="s">
        <v>190</v>
      </c>
      <c r="B113" s="6" t="s">
        <v>191</v>
      </c>
      <c r="C113" s="16">
        <v>1833300</v>
      </c>
      <c r="D113" s="16"/>
      <c r="E113" s="16">
        <f t="shared" si="1"/>
        <v>1833300</v>
      </c>
    </row>
    <row r="114" spans="1:5" s="8" customFormat="1" ht="15.75">
      <c r="A114" s="28" t="s">
        <v>217</v>
      </c>
      <c r="B114" s="28"/>
      <c r="C114" s="15">
        <v>26716399</v>
      </c>
      <c r="D114" s="15">
        <f>D9+D23+D33+D48+D61+D67+D73+D83+D90+D101+D108</f>
        <v>913320</v>
      </c>
      <c r="E114" s="15">
        <f t="shared" si="1"/>
        <v>27629719</v>
      </c>
    </row>
    <row r="115" spans="1:5" s="8" customFormat="1" ht="33.75" customHeight="1">
      <c r="A115" s="29" t="s">
        <v>218</v>
      </c>
      <c r="B115" s="30"/>
      <c r="C115" s="20">
        <v>645649</v>
      </c>
      <c r="D115" s="20">
        <v>66438</v>
      </c>
      <c r="E115" s="20">
        <f t="shared" si="1"/>
        <v>712087</v>
      </c>
    </row>
    <row r="116" spans="1:5" s="8" customFormat="1" ht="15.75">
      <c r="A116" s="28" t="s">
        <v>72</v>
      </c>
      <c r="B116" s="28"/>
      <c r="C116" s="21">
        <v>27362048</v>
      </c>
      <c r="D116" s="21">
        <f>D115+D114</f>
        <v>979758</v>
      </c>
      <c r="E116" s="21">
        <f t="shared" si="1"/>
        <v>28341806</v>
      </c>
    </row>
    <row r="117" spans="1:5" s="8" customFormat="1" ht="15.75">
      <c r="A117" s="26" t="s">
        <v>73</v>
      </c>
      <c r="B117" s="27"/>
      <c r="C117" s="15">
        <f>'[1]Лист1'!$E$96-C116</f>
        <v>-2376016</v>
      </c>
      <c r="D117" s="15">
        <f>'[1]Лист1'!$F$96-D116</f>
        <v>-969458</v>
      </c>
      <c r="E117" s="15">
        <f>'[1]Лист1'!$G$96-E116</f>
        <v>-3345474</v>
      </c>
    </row>
    <row r="119" ht="15.75" hidden="1">
      <c r="B119" s="3" t="s">
        <v>127</v>
      </c>
    </row>
    <row r="120" ht="15.75" hidden="1">
      <c r="B120" s="3" t="s">
        <v>129</v>
      </c>
    </row>
    <row r="121" ht="15.75" hidden="1">
      <c r="B121" s="3" t="s">
        <v>130</v>
      </c>
    </row>
    <row r="122" ht="15.75" hidden="1">
      <c r="B122" s="3" t="s">
        <v>131</v>
      </c>
    </row>
    <row r="123" ht="15.75" hidden="1">
      <c r="B123" s="3" t="s">
        <v>132</v>
      </c>
    </row>
    <row r="124" ht="15.75" hidden="1">
      <c r="B124" s="3" t="s">
        <v>133</v>
      </c>
    </row>
    <row r="125" ht="15.75" hidden="1">
      <c r="B125" s="3" t="s">
        <v>135</v>
      </c>
    </row>
    <row r="126" ht="15.75" hidden="1">
      <c r="B126" s="3" t="s">
        <v>136</v>
      </c>
    </row>
    <row r="127" ht="15.75" hidden="1">
      <c r="B127" s="3" t="s">
        <v>137</v>
      </c>
    </row>
    <row r="128" ht="15.75" hidden="1">
      <c r="B128" s="3" t="s">
        <v>128</v>
      </c>
    </row>
    <row r="130" spans="3:4" ht="15.75">
      <c r="C130" s="1" t="s">
        <v>142</v>
      </c>
      <c r="D130" s="1">
        <v>30165</v>
      </c>
    </row>
    <row r="131" spans="3:5" ht="15.75">
      <c r="C131" s="19" t="s">
        <v>143</v>
      </c>
      <c r="D131" s="19"/>
      <c r="E131" s="19"/>
    </row>
    <row r="132" spans="3:4" ht="15.75">
      <c r="C132" s="1" t="s">
        <v>144</v>
      </c>
      <c r="D132" s="24">
        <v>573738</v>
      </c>
    </row>
    <row r="133" spans="3:4" ht="15.75">
      <c r="C133" s="1" t="s">
        <v>130</v>
      </c>
      <c r="D133" s="1">
        <v>46834</v>
      </c>
    </row>
    <row r="134" spans="3:4" ht="15.75">
      <c r="C134" s="1" t="s">
        <v>139</v>
      </c>
      <c r="D134" s="1">
        <v>31386</v>
      </c>
    </row>
    <row r="135" ht="15.75">
      <c r="C135" s="1" t="s">
        <v>145</v>
      </c>
    </row>
    <row r="136" spans="3:4" ht="15.75">
      <c r="C136" s="1" t="s">
        <v>132</v>
      </c>
      <c r="D136" s="1">
        <v>15964</v>
      </c>
    </row>
    <row r="137" spans="3:4" ht="15.75">
      <c r="C137" s="1" t="s">
        <v>140</v>
      </c>
      <c r="D137" s="1">
        <f>24820+10</f>
        <v>24830</v>
      </c>
    </row>
    <row r="138" spans="3:4" ht="15.75">
      <c r="C138" s="1" t="s">
        <v>141</v>
      </c>
      <c r="D138" s="16">
        <f>183966+6437</f>
        <v>190403</v>
      </c>
    </row>
    <row r="139" spans="3:4" ht="15.75">
      <c r="C139" s="22" t="s">
        <v>227</v>
      </c>
      <c r="D139" s="23">
        <f>D116-D130-D131-D132-D133-D134-D135-D136-D137-D138</f>
        <v>66438</v>
      </c>
    </row>
  </sheetData>
  <mergeCells count="9">
    <mergeCell ref="A1:E1"/>
    <mergeCell ref="A2:E2"/>
    <mergeCell ref="A3:E3"/>
    <mergeCell ref="A117:B117"/>
    <mergeCell ref="A114:B114"/>
    <mergeCell ref="A4:B4"/>
    <mergeCell ref="A116:B116"/>
    <mergeCell ref="A115:B115"/>
    <mergeCell ref="A6:E6"/>
  </mergeCells>
  <printOptions horizontalCentered="1"/>
  <pageMargins left="0.8661417322834646" right="0.1968503937007874" top="0.4724409448818898" bottom="0.3937007874015748" header="0.2362204724409449" footer="0.15748031496062992"/>
  <pageSetup fitToHeight="0" fitToWidth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2008-01-30T06:14:23Z</cp:lastPrinted>
  <dcterms:created xsi:type="dcterms:W3CDTF">2004-11-13T08:03:22Z</dcterms:created>
  <dcterms:modified xsi:type="dcterms:W3CDTF">2008-02-07T11:48:49Z</dcterms:modified>
  <cp:category/>
  <cp:version/>
  <cp:contentType/>
  <cp:contentStatus/>
</cp:coreProperties>
</file>