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<sst xmlns="http://schemas.openxmlformats.org/spreadsheetml/2006/main" count="304" uniqueCount="44">
  <si>
    <t>РАСПРЕДЕЛЕНИЕ</t>
  </si>
  <si>
    <t>ИТОГО</t>
  </si>
  <si>
    <t>Наименование</t>
  </si>
  <si>
    <t>План (тыс. руб.)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</si>
  <si>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</si>
  <si>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</si>
  <si>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</si>
  <si>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</si>
  <si>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</si>
  <si>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</si>
  <si>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</si>
  <si>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</si>
  <si>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</si>
  <si>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</si>
  <si>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</si>
  <si>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</si>
  <si>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</si>
  <si>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</si>
  <si>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</si>
  <si>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</si>
  <si>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</si>
  <si>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</si>
  <si>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</si>
  <si>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от ________________ №  ____</t>
  </si>
  <si>
    <t>городской округ г. Рыбинск</t>
  </si>
  <si>
    <t>к Закону Ярославской области</t>
  </si>
  <si>
    <t>на 2008 год</t>
  </si>
  <si>
    <t xml:space="preserve">3. Субвенция на выплату единовременных пособий при всех формах устройства детей, лишенных родительского попечения, в семью </t>
  </si>
  <si>
    <t>6. Субвенция на выплату гражданам государственных единовременных пособий и ежемесячных компенсаций при возникновении поствакцинальных осложнений</t>
  </si>
  <si>
    <t>1. Субвенция на осуществление первичного воинского учета                         на территориях, где отсутствуют военные комиссариаты</t>
  </si>
  <si>
    <t>2. Субвенция на обеспечение равного с Министерством внутренних дел Российской Федерации повышения денежного довольствия сотрудникам                     и заработной платы работникам подразделений милиции общественной безопасности и социальных выплат</t>
  </si>
  <si>
    <t>5. Субвенция на денежную выплату почетным донорам                                    согласно статье 11 Закона Российской Федерации                                                                                        "О донорстве крови и ее компонентов"</t>
  </si>
  <si>
    <t xml:space="preserve">7. Субвенция на денежные выплаты медицинскому персоналу                                    фельдшерско-акушерских пунктов, врачам, фельдшерам                                      и медицинским сестрам скорой медицинской помощи </t>
  </si>
  <si>
    <t>8. Субвенция на выполнение переданных федеральных полномочий                                на государственную регистрацию актов гражданского состояния</t>
  </si>
  <si>
    <t>9. Субвенция на осуществление переданных государственных                                          полномочий по ежегодному изменению и дополнению списков                                      кандидатов в присяжные заседатели федеральных судов                                                общей юрисдикции в Российской Федерации</t>
  </si>
  <si>
    <t>11. Субвенция на 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                                "Жителю блокадного Ленинграда",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                                            инвалидов и семей, имеющих детей-инвалидов</t>
  </si>
  <si>
    <t>4. Субвенция на выплату ежемесячного денежного вознаграждения                            за классное руководство в государственных и муниципальных общеобразовательных учреждениях                                                (приоритетный национальный проект "Образование")</t>
  </si>
  <si>
    <t>субвенций бюджетам муниципальных районов                          (городских округов) Ярославской области за счет средств федерального бюджета</t>
  </si>
  <si>
    <t xml:space="preserve">10. Субвенция на оплату жилого помещения и коммунальных услуг отдельным категориям граждан, оказание мер социальной поддержки которым относится к ведению Российской Федерации </t>
  </si>
  <si>
    <t>Уточнение</t>
  </si>
  <si>
    <t>12. Субвенция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</si>
  <si>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Приложение 7</t>
  </si>
  <si>
    <t>Приложение 6</t>
  </si>
  <si>
    <t>от 01.02.2008 № 1-з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</si>
</sst>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7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5"/>
  <sheetViews>
    <sheetView tabSelected="1" zoomScaleSheetLayoutView="100" workbookViewId="0" topLeftCell="A1">
      <selection activeCell="A4" sqref="A4"/>
    </sheetView>
  </sheetViews>
  <sheetFormatPr defaultColWidth="9.33203125" defaultRowHeight="12.75"/>
  <cols>
    <col min="1" max="1" width="63.33203125" style="1" customWidth="1"/>
    <col min="2" max="2" width="20.33203125" style="1" hidden="1" customWidth="1"/>
    <col min="3" max="3" width="13.83203125" style="1" hidden="1" customWidth="1"/>
    <col min="4" max="4" width="19.66015625" style="1" bestFit="1" customWidth="1"/>
    <col min="5" max="16384" width="9.16015625" style="1" customWidth="1"/>
  </cols>
  <sheetData>
    <row r="1" spans="1:4" ht="15.75">
      <c r="A1" s="19" t="s">
        <v>42</v>
      </c>
      <c r="B1" s="19"/>
      <c r="C1" s="19"/>
      <c r="D1" s="19"/>
    </row>
    <row r="2" spans="1:4" ht="15.75">
      <c r="A2" s="19" t="s">
        <v>25</v>
      </c>
      <c r="B2" s="19"/>
      <c r="C2" s="19"/>
      <c r="D2" s="19"/>
    </row>
    <row r="3" spans="1:4" ht="15.75">
      <c r="A3" s="19" t="s">
        <v>43</v>
      </c>
      <c r="B3" s="19"/>
      <c r="C3" s="19"/>
      <c r="D3" s="19"/>
    </row>
    <row r="6" spans="1:4" ht="18.75">
      <c r="A6" s="20" t="s">
        <v>0</v>
      </c>
      <c r="B6" s="20"/>
      <c r="C6" s="20"/>
      <c r="D6" s="20"/>
    </row>
    <row r="7" spans="1:4" ht="58.5" customHeight="1">
      <c r="A7" s="21" t="s">
        <v>37</v>
      </c>
      <c r="B7" s="21"/>
      <c r="C7" s="21"/>
      <c r="D7" s="21"/>
    </row>
    <row r="8" spans="1:4" ht="18.75">
      <c r="A8" s="21" t="s">
        <v>26</v>
      </c>
      <c r="B8" s="21"/>
      <c r="C8" s="21"/>
      <c r="D8" s="21"/>
    </row>
    <row r="9" spans="2:4" ht="12.75" hidden="1">
      <c r="B9" s="1">
        <f>B34+B60+B88+B115+B138+B145+B170+B195+B221+B247+B273+B305</f>
        <v>1518396</v>
      </c>
      <c r="C9" s="1">
        <f>C34+C60+C88+C115+C138+C145+C170+C195+C221+C247+C273+C305</f>
        <v>263362</v>
      </c>
      <c r="D9" s="1">
        <f>D34+D60+D88+D115+D138+D145+D170+D195+D221+D247+D273+D305</f>
        <v>1781758</v>
      </c>
    </row>
    <row r="10" spans="1:2" s="5" customFormat="1" ht="51" customHeight="1" hidden="1">
      <c r="A10" s="18" t="s">
        <v>29</v>
      </c>
      <c r="B10" s="18"/>
    </row>
    <row r="11" spans="2:4" ht="12.75" customHeight="1" hidden="1">
      <c r="B11" s="3"/>
      <c r="C11" s="3"/>
      <c r="D11" s="3"/>
    </row>
    <row r="12" spans="1:4" ht="33.75" customHeight="1" hidden="1">
      <c r="A12" s="13" t="s">
        <v>2</v>
      </c>
      <c r="B12" s="13" t="s">
        <v>3</v>
      </c>
      <c r="C12" s="13" t="s">
        <v>39</v>
      </c>
      <c r="D12" s="13" t="s">
        <v>3</v>
      </c>
    </row>
    <row r="13" spans="1:4" ht="15.75" hidden="1">
      <c r="A13" s="2" t="s">
        <v>21</v>
      </c>
      <c r="B13" s="2"/>
      <c r="C13" s="2"/>
      <c r="D13" s="2"/>
    </row>
    <row r="14" spans="1:4" ht="15.75" hidden="1">
      <c r="A14" s="2" t="s">
        <v>24</v>
      </c>
      <c r="B14" s="2"/>
      <c r="C14" s="2"/>
      <c r="D14" s="2"/>
    </row>
    <row r="15" spans="1:4" ht="15.75" hidden="1">
      <c r="A15" s="2" t="s">
        <v>4</v>
      </c>
      <c r="B15" s="2">
        <v>925</v>
      </c>
      <c r="C15" s="2"/>
      <c r="D15" s="2">
        <f>B15+C15</f>
        <v>925</v>
      </c>
    </row>
    <row r="16" spans="1:4" ht="15.75" hidden="1">
      <c r="A16" s="2" t="s">
        <v>5</v>
      </c>
      <c r="B16" s="2">
        <v>905</v>
      </c>
      <c r="C16" s="2"/>
      <c r="D16" s="2">
        <f aca="true" t="shared" si="0" ref="D16:D33">B16+C16</f>
        <v>905</v>
      </c>
    </row>
    <row r="17" spans="1:4" ht="15.75" hidden="1">
      <c r="A17" s="2" t="s">
        <v>22</v>
      </c>
      <c r="B17" s="2"/>
      <c r="C17" s="2"/>
      <c r="D17" s="2">
        <f t="shared" si="0"/>
        <v>0</v>
      </c>
    </row>
    <row r="18" spans="1:4" ht="15.75" hidden="1">
      <c r="A18" s="2" t="s">
        <v>6</v>
      </c>
      <c r="B18" s="2">
        <v>442</v>
      </c>
      <c r="C18" s="2"/>
      <c r="D18" s="2">
        <f t="shared" si="0"/>
        <v>442</v>
      </c>
    </row>
    <row r="19" spans="1:4" ht="15.75" hidden="1">
      <c r="A19" s="2" t="s">
        <v>7</v>
      </c>
      <c r="B19" s="2">
        <v>442</v>
      </c>
      <c r="C19" s="2"/>
      <c r="D19" s="2">
        <f t="shared" si="0"/>
        <v>442</v>
      </c>
    </row>
    <row r="20" spans="1:4" ht="15.75" hidden="1">
      <c r="A20" s="2" t="s">
        <v>8</v>
      </c>
      <c r="B20" s="2">
        <v>121</v>
      </c>
      <c r="C20" s="2"/>
      <c r="D20" s="2">
        <f t="shared" si="0"/>
        <v>121</v>
      </c>
    </row>
    <row r="21" spans="1:4" ht="15.75" hidden="1">
      <c r="A21" s="2" t="s">
        <v>9</v>
      </c>
      <c r="B21" s="2">
        <v>161</v>
      </c>
      <c r="C21" s="2"/>
      <c r="D21" s="2">
        <f t="shared" si="0"/>
        <v>161</v>
      </c>
    </row>
    <row r="22" spans="1:4" ht="15.75" hidden="1">
      <c r="A22" s="2" t="s">
        <v>10</v>
      </c>
      <c r="B22" s="2">
        <v>81</v>
      </c>
      <c r="C22" s="2"/>
      <c r="D22" s="2">
        <f t="shared" si="0"/>
        <v>81</v>
      </c>
    </row>
    <row r="23" spans="1:4" ht="15.75" hidden="1">
      <c r="A23" s="2" t="s">
        <v>11</v>
      </c>
      <c r="B23" s="2">
        <v>342</v>
      </c>
      <c r="C23" s="2"/>
      <c r="D23" s="2">
        <f t="shared" si="0"/>
        <v>342</v>
      </c>
    </row>
    <row r="24" spans="1:4" ht="15.75" hidden="1">
      <c r="A24" s="2" t="s">
        <v>12</v>
      </c>
      <c r="B24" s="2">
        <v>342</v>
      </c>
      <c r="C24" s="2"/>
      <c r="D24" s="2">
        <f t="shared" si="0"/>
        <v>342</v>
      </c>
    </row>
    <row r="25" spans="1:4" ht="15.75" hidden="1">
      <c r="A25" s="2" t="s">
        <v>13</v>
      </c>
      <c r="B25" s="2">
        <v>241</v>
      </c>
      <c r="C25" s="2"/>
      <c r="D25" s="2">
        <f t="shared" si="0"/>
        <v>241</v>
      </c>
    </row>
    <row r="26" spans="1:4" ht="15.75" hidden="1">
      <c r="A26" s="2" t="s">
        <v>20</v>
      </c>
      <c r="B26" s="2">
        <v>261</v>
      </c>
      <c r="C26" s="2"/>
      <c r="D26" s="2">
        <f t="shared" si="0"/>
        <v>261</v>
      </c>
    </row>
    <row r="27" spans="1:4" ht="15.75" hidden="1">
      <c r="A27" s="2" t="s">
        <v>14</v>
      </c>
      <c r="B27" s="2">
        <v>402</v>
      </c>
      <c r="C27" s="2"/>
      <c r="D27" s="2">
        <f t="shared" si="0"/>
        <v>402</v>
      </c>
    </row>
    <row r="28" spans="1:4" ht="15.75" hidden="1">
      <c r="A28" s="2" t="s">
        <v>15</v>
      </c>
      <c r="B28" s="2">
        <v>402</v>
      </c>
      <c r="C28" s="2"/>
      <c r="D28" s="2">
        <f t="shared" si="0"/>
        <v>402</v>
      </c>
    </row>
    <row r="29" spans="1:4" ht="15.75" hidden="1">
      <c r="A29" s="2" t="s">
        <v>16</v>
      </c>
      <c r="B29" s="2">
        <v>322</v>
      </c>
      <c r="C29" s="2"/>
      <c r="D29" s="2">
        <f t="shared" si="0"/>
        <v>322</v>
      </c>
    </row>
    <row r="30" spans="1:4" ht="15.75" hidden="1">
      <c r="A30" s="2" t="s">
        <v>17</v>
      </c>
      <c r="B30" s="2">
        <v>302</v>
      </c>
      <c r="C30" s="2"/>
      <c r="D30" s="2">
        <f t="shared" si="0"/>
        <v>302</v>
      </c>
    </row>
    <row r="31" spans="1:4" ht="15.75" hidden="1">
      <c r="A31" s="2" t="s">
        <v>18</v>
      </c>
      <c r="B31" s="2">
        <v>302</v>
      </c>
      <c r="C31" s="2"/>
      <c r="D31" s="2">
        <f t="shared" si="0"/>
        <v>302</v>
      </c>
    </row>
    <row r="32" spans="1:4" ht="15.75" hidden="1">
      <c r="A32" s="2" t="s">
        <v>4</v>
      </c>
      <c r="B32" s="2"/>
      <c r="C32" s="2"/>
      <c r="D32" s="2">
        <f t="shared" si="0"/>
        <v>0</v>
      </c>
    </row>
    <row r="33" spans="1:4" ht="15.75" hidden="1">
      <c r="A33" s="2" t="s">
        <v>19</v>
      </c>
      <c r="B33" s="2">
        <v>1106</v>
      </c>
      <c r="C33" s="2"/>
      <c r="D33" s="2">
        <f t="shared" si="0"/>
        <v>1106</v>
      </c>
    </row>
    <row r="34" spans="1:4" ht="15.75" hidden="1">
      <c r="A34" s="2" t="s">
        <v>1</v>
      </c>
      <c r="B34" s="2">
        <f>SUM(B13:B33)</f>
        <v>7099</v>
      </c>
      <c r="C34" s="2">
        <f>SUM(C13:C33)</f>
        <v>0</v>
      </c>
      <c r="D34" s="2">
        <f>SUM(D13:D33)</f>
        <v>7099</v>
      </c>
    </row>
    <row r="35" ht="12.75" hidden="1"/>
    <row r="36" ht="12.75" hidden="1"/>
    <row r="37" spans="1:2" ht="90" customHeight="1" hidden="1">
      <c r="A37" s="18" t="s">
        <v>30</v>
      </c>
      <c r="B37" s="18"/>
    </row>
    <row r="38" spans="1:4" ht="12.75" hidden="1">
      <c r="A38" s="9"/>
      <c r="B38" s="8"/>
      <c r="C38" s="8"/>
      <c r="D38" s="8"/>
    </row>
    <row r="39" spans="1:4" ht="33" customHeight="1" hidden="1">
      <c r="A39" s="13" t="s">
        <v>2</v>
      </c>
      <c r="B39" s="13" t="s">
        <v>3</v>
      </c>
      <c r="C39" s="13" t="s">
        <v>39</v>
      </c>
      <c r="D39" s="13" t="s">
        <v>3</v>
      </c>
    </row>
    <row r="40" spans="1:4" ht="15.75" hidden="1">
      <c r="A40" s="2" t="s">
        <v>21</v>
      </c>
      <c r="B40" s="2">
        <v>32544</v>
      </c>
      <c r="C40" s="2"/>
      <c r="D40" s="2">
        <f aca="true" t="shared" si="1" ref="D40:D59">B40+C40</f>
        <v>32544</v>
      </c>
    </row>
    <row r="41" spans="1:4" ht="15.75" hidden="1">
      <c r="A41" s="2" t="s">
        <v>24</v>
      </c>
      <c r="B41" s="2">
        <v>9659</v>
      </c>
      <c r="C41" s="2"/>
      <c r="D41" s="2">
        <f t="shared" si="1"/>
        <v>9659</v>
      </c>
    </row>
    <row r="42" spans="1:4" ht="15.75" hidden="1">
      <c r="A42" s="2" t="s">
        <v>4</v>
      </c>
      <c r="B42" s="2"/>
      <c r="C42" s="2"/>
      <c r="D42" s="2">
        <f t="shared" si="1"/>
        <v>0</v>
      </c>
    </row>
    <row r="43" spans="1:4" ht="15.75" hidden="1">
      <c r="A43" s="2" t="s">
        <v>5</v>
      </c>
      <c r="B43" s="2">
        <v>166</v>
      </c>
      <c r="C43" s="2"/>
      <c r="D43" s="2">
        <f t="shared" si="1"/>
        <v>166</v>
      </c>
    </row>
    <row r="44" spans="1:4" ht="15.75" hidden="1">
      <c r="A44" s="2" t="s">
        <v>22</v>
      </c>
      <c r="B44" s="2">
        <v>277</v>
      </c>
      <c r="C44" s="2"/>
      <c r="D44" s="2">
        <f t="shared" si="1"/>
        <v>277</v>
      </c>
    </row>
    <row r="45" spans="1:4" ht="15.75" hidden="1">
      <c r="A45" s="2" t="s">
        <v>6</v>
      </c>
      <c r="B45" s="2">
        <v>319</v>
      </c>
      <c r="C45" s="2"/>
      <c r="D45" s="2">
        <f t="shared" si="1"/>
        <v>319</v>
      </c>
    </row>
    <row r="46" spans="1:4" ht="15.75" hidden="1">
      <c r="A46" s="2" t="s">
        <v>7</v>
      </c>
      <c r="B46" s="2">
        <v>166</v>
      </c>
      <c r="C46" s="2"/>
      <c r="D46" s="2">
        <f t="shared" si="1"/>
        <v>166</v>
      </c>
    </row>
    <row r="47" spans="1:4" ht="15.75" hidden="1">
      <c r="A47" s="2" t="s">
        <v>8</v>
      </c>
      <c r="B47" s="2"/>
      <c r="C47" s="2"/>
      <c r="D47" s="2">
        <f t="shared" si="1"/>
        <v>0</v>
      </c>
    </row>
    <row r="48" spans="1:4" ht="15.75" hidden="1">
      <c r="A48" s="2" t="s">
        <v>9</v>
      </c>
      <c r="B48" s="2">
        <v>28</v>
      </c>
      <c r="C48" s="2"/>
      <c r="D48" s="2">
        <f t="shared" si="1"/>
        <v>28</v>
      </c>
    </row>
    <row r="49" spans="1:4" ht="15.75" hidden="1">
      <c r="A49" s="2" t="s">
        <v>10</v>
      </c>
      <c r="B49" s="2"/>
      <c r="C49" s="2"/>
      <c r="D49" s="2">
        <f t="shared" si="1"/>
        <v>0</v>
      </c>
    </row>
    <row r="50" spans="1:4" ht="15.75" hidden="1">
      <c r="A50" s="2" t="s">
        <v>11</v>
      </c>
      <c r="B50" s="2"/>
      <c r="C50" s="2"/>
      <c r="D50" s="2">
        <f t="shared" si="1"/>
        <v>0</v>
      </c>
    </row>
    <row r="51" spans="1:4" ht="15.75" customHeight="1" hidden="1">
      <c r="A51" s="2" t="s">
        <v>12</v>
      </c>
      <c r="B51" s="2">
        <v>374</v>
      </c>
      <c r="C51" s="2"/>
      <c r="D51" s="2">
        <f t="shared" si="1"/>
        <v>374</v>
      </c>
    </row>
    <row r="52" spans="1:4" ht="15.75" hidden="1">
      <c r="A52" s="2" t="s">
        <v>13</v>
      </c>
      <c r="B52" s="2"/>
      <c r="C52" s="2"/>
      <c r="D52" s="2">
        <f t="shared" si="1"/>
        <v>0</v>
      </c>
    </row>
    <row r="53" spans="1:4" ht="15.75" hidden="1">
      <c r="A53" s="2" t="s">
        <v>20</v>
      </c>
      <c r="B53" s="2"/>
      <c r="C53" s="2"/>
      <c r="D53" s="2">
        <f t="shared" si="1"/>
        <v>0</v>
      </c>
    </row>
    <row r="54" spans="1:4" ht="15.75" hidden="1">
      <c r="A54" s="2" t="s">
        <v>14</v>
      </c>
      <c r="B54" s="2"/>
      <c r="C54" s="2"/>
      <c r="D54" s="2">
        <f t="shared" si="1"/>
        <v>0</v>
      </c>
    </row>
    <row r="55" spans="1:4" ht="15.75" hidden="1">
      <c r="A55" s="2" t="s">
        <v>15</v>
      </c>
      <c r="B55" s="2">
        <v>83</v>
      </c>
      <c r="C55" s="2"/>
      <c r="D55" s="2">
        <f t="shared" si="1"/>
        <v>83</v>
      </c>
    </row>
    <row r="56" spans="1:4" ht="15.75" hidden="1">
      <c r="A56" s="2" t="s">
        <v>16</v>
      </c>
      <c r="B56" s="2"/>
      <c r="C56" s="2"/>
      <c r="D56" s="2">
        <f t="shared" si="1"/>
        <v>0</v>
      </c>
    </row>
    <row r="57" spans="1:4" ht="15.75" hidden="1">
      <c r="A57" s="2" t="s">
        <v>17</v>
      </c>
      <c r="B57" s="2"/>
      <c r="C57" s="2"/>
      <c r="D57" s="2">
        <f t="shared" si="1"/>
        <v>0</v>
      </c>
    </row>
    <row r="58" spans="1:4" ht="15.75" hidden="1">
      <c r="A58" s="2" t="s">
        <v>18</v>
      </c>
      <c r="B58" s="2">
        <v>42</v>
      </c>
      <c r="C58" s="2"/>
      <c r="D58" s="2">
        <f t="shared" si="1"/>
        <v>42</v>
      </c>
    </row>
    <row r="59" spans="1:4" ht="15.75" hidden="1">
      <c r="A59" s="2" t="s">
        <v>19</v>
      </c>
      <c r="B59" s="2">
        <v>610</v>
      </c>
      <c r="C59" s="2"/>
      <c r="D59" s="2">
        <f t="shared" si="1"/>
        <v>610</v>
      </c>
    </row>
    <row r="60" spans="1:4" ht="15.75" hidden="1">
      <c r="A60" s="2" t="s">
        <v>1</v>
      </c>
      <c r="B60" s="2">
        <f>SUM(B40:B59)</f>
        <v>44268</v>
      </c>
      <c r="C60" s="2">
        <f>SUM(C40:C59)</f>
        <v>0</v>
      </c>
      <c r="D60" s="2">
        <f>SUM(D40:D59)</f>
        <v>44268</v>
      </c>
    </row>
    <row r="61" spans="1:4" ht="12.75" hidden="1">
      <c r="A61" s="9"/>
      <c r="B61" s="8"/>
      <c r="C61" s="8"/>
      <c r="D61" s="8"/>
    </row>
    <row r="62" spans="1:4" ht="12.75" hidden="1">
      <c r="A62" s="9"/>
      <c r="B62" s="8"/>
      <c r="C62" s="8"/>
      <c r="D62" s="8"/>
    </row>
    <row r="63" spans="1:4" ht="12.75">
      <c r="A63" s="9"/>
      <c r="B63" s="8"/>
      <c r="C63" s="8"/>
      <c r="D63" s="8"/>
    </row>
    <row r="64" spans="1:4" ht="12.75">
      <c r="A64" s="9"/>
      <c r="B64" s="8"/>
      <c r="C64" s="8"/>
      <c r="D64" s="8"/>
    </row>
    <row r="65" spans="1:4" ht="63.75" customHeight="1">
      <c r="A65" s="18" t="s">
        <v>27</v>
      </c>
      <c r="B65" s="18"/>
      <c r="C65" s="18"/>
      <c r="D65" s="18"/>
    </row>
    <row r="66" spans="1:4" ht="12.75">
      <c r="A66" s="10"/>
      <c r="B66" s="10"/>
      <c r="C66" s="10"/>
      <c r="D66" s="10"/>
    </row>
    <row r="67" spans="1:4" ht="30.75" customHeight="1">
      <c r="A67" s="4" t="s">
        <v>2</v>
      </c>
      <c r="B67" s="4" t="s">
        <v>3</v>
      </c>
      <c r="C67" s="13" t="s">
        <v>39</v>
      </c>
      <c r="D67" s="4" t="s">
        <v>3</v>
      </c>
    </row>
    <row r="68" spans="1:4" ht="15.75">
      <c r="A68" s="2" t="s">
        <v>21</v>
      </c>
      <c r="B68" s="2">
        <v>2080</v>
      </c>
      <c r="C68" s="2"/>
      <c r="D68" s="2">
        <f aca="true" t="shared" si="2" ref="D68:D87">B68+C68</f>
        <v>2080</v>
      </c>
    </row>
    <row r="69" spans="1:4" ht="15.75">
      <c r="A69" s="2" t="s">
        <v>24</v>
      </c>
      <c r="B69" s="2">
        <v>584</v>
      </c>
      <c r="C69" s="2">
        <v>120</v>
      </c>
      <c r="D69" s="2">
        <f t="shared" si="2"/>
        <v>704</v>
      </c>
    </row>
    <row r="70" spans="1:4" ht="15.75">
      <c r="A70" s="2" t="s">
        <v>4</v>
      </c>
      <c r="B70" s="2">
        <v>80</v>
      </c>
      <c r="C70" s="2">
        <v>48</v>
      </c>
      <c r="D70" s="2">
        <f t="shared" si="2"/>
        <v>128</v>
      </c>
    </row>
    <row r="71" spans="1:4" ht="15.75">
      <c r="A71" s="2" t="s">
        <v>5</v>
      </c>
      <c r="B71" s="2">
        <v>320</v>
      </c>
      <c r="C71" s="2"/>
      <c r="D71" s="2">
        <f t="shared" si="2"/>
        <v>320</v>
      </c>
    </row>
    <row r="72" spans="1:4" ht="15.75">
      <c r="A72" s="2" t="s">
        <v>22</v>
      </c>
      <c r="B72" s="2">
        <v>144</v>
      </c>
      <c r="C72" s="2"/>
      <c r="D72" s="2">
        <f t="shared" si="2"/>
        <v>144</v>
      </c>
    </row>
    <row r="73" spans="1:4" ht="15.75">
      <c r="A73" s="2" t="s">
        <v>6</v>
      </c>
      <c r="B73" s="2">
        <v>400</v>
      </c>
      <c r="C73" s="2"/>
      <c r="D73" s="2">
        <f t="shared" si="2"/>
        <v>400</v>
      </c>
    </row>
    <row r="74" spans="1:4" ht="15.75">
      <c r="A74" s="2" t="s">
        <v>7</v>
      </c>
      <c r="B74" s="2">
        <v>384</v>
      </c>
      <c r="C74" s="2">
        <v>80</v>
      </c>
      <c r="D74" s="2">
        <f t="shared" si="2"/>
        <v>464</v>
      </c>
    </row>
    <row r="75" spans="1:4" ht="15.75">
      <c r="A75" s="2" t="s">
        <v>8</v>
      </c>
      <c r="B75" s="2">
        <v>32</v>
      </c>
      <c r="C75" s="2">
        <v>16</v>
      </c>
      <c r="D75" s="2">
        <f t="shared" si="2"/>
        <v>48</v>
      </c>
    </row>
    <row r="76" spans="1:4" ht="15.75">
      <c r="A76" s="2" t="s">
        <v>9</v>
      </c>
      <c r="B76" s="2">
        <v>56</v>
      </c>
      <c r="C76" s="2"/>
      <c r="D76" s="2">
        <f t="shared" si="2"/>
        <v>56</v>
      </c>
    </row>
    <row r="77" spans="1:4" ht="15.75">
      <c r="A77" s="2" t="s">
        <v>10</v>
      </c>
      <c r="B77" s="2">
        <v>72</v>
      </c>
      <c r="C77" s="2"/>
      <c r="D77" s="2">
        <f t="shared" si="2"/>
        <v>72</v>
      </c>
    </row>
    <row r="78" spans="1:4" ht="15.75">
      <c r="A78" s="2" t="s">
        <v>11</v>
      </c>
      <c r="B78" s="2">
        <v>104</v>
      </c>
      <c r="C78" s="2"/>
      <c r="D78" s="2">
        <f t="shared" si="2"/>
        <v>104</v>
      </c>
    </row>
    <row r="79" spans="1:4" ht="15.75">
      <c r="A79" s="2" t="s">
        <v>12</v>
      </c>
      <c r="B79" s="2">
        <v>128</v>
      </c>
      <c r="C79" s="2">
        <v>32</v>
      </c>
      <c r="D79" s="2">
        <f t="shared" si="2"/>
        <v>160</v>
      </c>
    </row>
    <row r="80" spans="1:4" s="8" customFormat="1" ht="15.75">
      <c r="A80" s="2" t="s">
        <v>13</v>
      </c>
      <c r="B80" s="2">
        <v>216</v>
      </c>
      <c r="C80" s="2">
        <v>30</v>
      </c>
      <c r="D80" s="2">
        <f t="shared" si="2"/>
        <v>246</v>
      </c>
    </row>
    <row r="81" spans="1:4" s="8" customFormat="1" ht="15.75">
      <c r="A81" s="2" t="s">
        <v>20</v>
      </c>
      <c r="B81" s="2">
        <v>64</v>
      </c>
      <c r="C81" s="2"/>
      <c r="D81" s="2">
        <f t="shared" si="2"/>
        <v>64</v>
      </c>
    </row>
    <row r="82" spans="1:4" ht="15.75">
      <c r="A82" s="2" t="s">
        <v>14</v>
      </c>
      <c r="B82" s="2">
        <v>80</v>
      </c>
      <c r="C82" s="2">
        <v>48</v>
      </c>
      <c r="D82" s="2">
        <f t="shared" si="2"/>
        <v>128</v>
      </c>
    </row>
    <row r="83" spans="1:4" ht="15.75">
      <c r="A83" s="2" t="s">
        <v>15</v>
      </c>
      <c r="B83" s="2">
        <v>88</v>
      </c>
      <c r="C83" s="2">
        <v>32</v>
      </c>
      <c r="D83" s="2">
        <f t="shared" si="2"/>
        <v>120</v>
      </c>
    </row>
    <row r="84" spans="1:4" ht="15.75">
      <c r="A84" s="2" t="s">
        <v>16</v>
      </c>
      <c r="B84" s="2">
        <v>112</v>
      </c>
      <c r="C84" s="2">
        <v>32</v>
      </c>
      <c r="D84" s="2">
        <f t="shared" si="2"/>
        <v>144</v>
      </c>
    </row>
    <row r="85" spans="1:4" ht="15.75">
      <c r="A85" s="2" t="s">
        <v>17</v>
      </c>
      <c r="B85" s="2">
        <v>168</v>
      </c>
      <c r="C85" s="2"/>
      <c r="D85" s="2">
        <f t="shared" si="2"/>
        <v>168</v>
      </c>
    </row>
    <row r="86" spans="1:4" ht="15.75">
      <c r="A86" s="2" t="s">
        <v>18</v>
      </c>
      <c r="B86" s="2">
        <v>288</v>
      </c>
      <c r="C86" s="2">
        <v>48</v>
      </c>
      <c r="D86" s="2">
        <f t="shared" si="2"/>
        <v>336</v>
      </c>
    </row>
    <row r="87" spans="1:4" ht="15.75">
      <c r="A87" s="2" t="s">
        <v>19</v>
      </c>
      <c r="B87" s="2">
        <v>200</v>
      </c>
      <c r="C87" s="2"/>
      <c r="D87" s="2">
        <f t="shared" si="2"/>
        <v>200</v>
      </c>
    </row>
    <row r="88" spans="1:4" ht="15.75">
      <c r="A88" s="14" t="s">
        <v>1</v>
      </c>
      <c r="B88" s="14">
        <f>SUM(B68:B87)</f>
        <v>5600</v>
      </c>
      <c r="C88" s="14">
        <f>SUM(C68:C87)</f>
        <v>486</v>
      </c>
      <c r="D88" s="14">
        <f>SUM(D68:D87)</f>
        <v>6086</v>
      </c>
    </row>
    <row r="89" spans="1:4" ht="15.75">
      <c r="A89" s="11"/>
      <c r="B89" s="12"/>
      <c r="C89" s="12"/>
      <c r="D89" s="12"/>
    </row>
    <row r="90" spans="1:4" ht="12.75">
      <c r="A90" s="10"/>
      <c r="B90" s="10"/>
      <c r="C90" s="10"/>
      <c r="D90" s="10"/>
    </row>
    <row r="91" spans="1:2" ht="74.25" customHeight="1" hidden="1">
      <c r="A91" s="18" t="s">
        <v>36</v>
      </c>
      <c r="B91" s="18"/>
    </row>
    <row r="92" spans="1:4" ht="12.75" hidden="1">
      <c r="A92" s="10"/>
      <c r="B92" s="10"/>
      <c r="C92" s="10"/>
      <c r="D92" s="10"/>
    </row>
    <row r="93" spans="1:4" ht="30.75" customHeight="1" hidden="1">
      <c r="A93" s="13" t="s">
        <v>2</v>
      </c>
      <c r="B93" s="13" t="s">
        <v>3</v>
      </c>
      <c r="C93" s="13" t="s">
        <v>39</v>
      </c>
      <c r="D93" s="13" t="s">
        <v>3</v>
      </c>
    </row>
    <row r="94" spans="1:4" ht="15.75" hidden="1">
      <c r="A94" s="2" t="s">
        <v>21</v>
      </c>
      <c r="B94" s="2">
        <v>32159</v>
      </c>
      <c r="C94" s="2"/>
      <c r="D94" s="2">
        <f aca="true" t="shared" si="3" ref="D94:D114">B94+C94</f>
        <v>32159</v>
      </c>
    </row>
    <row r="95" spans="1:4" ht="15.75" hidden="1">
      <c r="A95" s="2" t="s">
        <v>24</v>
      </c>
      <c r="B95" s="2">
        <v>10188</v>
      </c>
      <c r="C95" s="2"/>
      <c r="D95" s="2">
        <f t="shared" si="3"/>
        <v>10188</v>
      </c>
    </row>
    <row r="96" spans="1:4" ht="15.75" hidden="1">
      <c r="A96" s="2" t="s">
        <v>4</v>
      </c>
      <c r="B96" s="2">
        <v>2138</v>
      </c>
      <c r="C96" s="2"/>
      <c r="D96" s="2">
        <f t="shared" si="3"/>
        <v>2138</v>
      </c>
    </row>
    <row r="97" spans="1:4" ht="15.75" hidden="1">
      <c r="A97" s="2" t="s">
        <v>5</v>
      </c>
      <c r="B97" s="2">
        <v>4572</v>
      </c>
      <c r="C97" s="2"/>
      <c r="D97" s="2">
        <f t="shared" si="3"/>
        <v>4572</v>
      </c>
    </row>
    <row r="98" spans="1:4" ht="15.75" hidden="1">
      <c r="A98" s="2" t="s">
        <v>22</v>
      </c>
      <c r="B98" s="2">
        <v>2359</v>
      </c>
      <c r="C98" s="2"/>
      <c r="D98" s="2">
        <f t="shared" si="3"/>
        <v>2359</v>
      </c>
    </row>
    <row r="99" spans="1:4" ht="15.75" hidden="1">
      <c r="A99" s="2" t="s">
        <v>6</v>
      </c>
      <c r="B99" s="2">
        <v>3332</v>
      </c>
      <c r="C99" s="2"/>
      <c r="D99" s="2">
        <f t="shared" si="3"/>
        <v>3332</v>
      </c>
    </row>
    <row r="100" spans="1:4" ht="15.75" hidden="1">
      <c r="A100" s="2" t="s">
        <v>7</v>
      </c>
      <c r="B100" s="2">
        <v>3670</v>
      </c>
      <c r="C100" s="2"/>
      <c r="D100" s="2">
        <f t="shared" si="3"/>
        <v>3670</v>
      </c>
    </row>
    <row r="101" spans="1:4" ht="15.75" hidden="1">
      <c r="A101" s="2" t="s">
        <v>8</v>
      </c>
      <c r="B101" s="2">
        <v>804</v>
      </c>
      <c r="C101" s="2"/>
      <c r="D101" s="2">
        <f t="shared" si="3"/>
        <v>804</v>
      </c>
    </row>
    <row r="102" spans="1:4" ht="15.75" hidden="1">
      <c r="A102" s="2" t="s">
        <v>9</v>
      </c>
      <c r="B102" s="2">
        <v>1150</v>
      </c>
      <c r="C102" s="2"/>
      <c r="D102" s="2">
        <f t="shared" si="3"/>
        <v>1150</v>
      </c>
    </row>
    <row r="103" spans="1:4" ht="15.75" hidden="1">
      <c r="A103" s="2" t="s">
        <v>10</v>
      </c>
      <c r="B103" s="2">
        <v>684</v>
      </c>
      <c r="C103" s="2"/>
      <c r="D103" s="2">
        <f t="shared" si="3"/>
        <v>684</v>
      </c>
    </row>
    <row r="104" spans="1:4" ht="15.75" hidden="1">
      <c r="A104" s="2" t="s">
        <v>11</v>
      </c>
      <c r="B104" s="2">
        <v>1872</v>
      </c>
      <c r="C104" s="2"/>
      <c r="D104" s="2">
        <f t="shared" si="3"/>
        <v>1872</v>
      </c>
    </row>
    <row r="105" spans="1:4" ht="15.75" hidden="1">
      <c r="A105" s="2" t="s">
        <v>12</v>
      </c>
      <c r="B105" s="2">
        <v>1900</v>
      </c>
      <c r="C105" s="2"/>
      <c r="D105" s="2">
        <f t="shared" si="3"/>
        <v>1900</v>
      </c>
    </row>
    <row r="106" spans="1:4" ht="15.75" hidden="1">
      <c r="A106" s="2" t="s">
        <v>13</v>
      </c>
      <c r="B106" s="2">
        <v>982</v>
      </c>
      <c r="C106" s="2"/>
      <c r="D106" s="2">
        <f t="shared" si="3"/>
        <v>982</v>
      </c>
    </row>
    <row r="107" spans="1:4" ht="15.75" hidden="1">
      <c r="A107" s="2" t="s">
        <v>20</v>
      </c>
      <c r="B107" s="2">
        <v>884</v>
      </c>
      <c r="C107" s="2"/>
      <c r="D107" s="2">
        <f t="shared" si="3"/>
        <v>884</v>
      </c>
    </row>
    <row r="108" spans="1:4" ht="15.75" hidden="1">
      <c r="A108" s="2" t="s">
        <v>14</v>
      </c>
      <c r="B108" s="2">
        <v>1533</v>
      </c>
      <c r="C108" s="2"/>
      <c r="D108" s="2">
        <f t="shared" si="3"/>
        <v>1533</v>
      </c>
    </row>
    <row r="109" spans="1:4" ht="15.75" hidden="1">
      <c r="A109" s="2" t="s">
        <v>15</v>
      </c>
      <c r="B109" s="2">
        <v>1507</v>
      </c>
      <c r="C109" s="2"/>
      <c r="D109" s="2">
        <f t="shared" si="3"/>
        <v>1507</v>
      </c>
    </row>
    <row r="110" spans="1:4" ht="15.75" hidden="1">
      <c r="A110" s="2" t="s">
        <v>16</v>
      </c>
      <c r="B110" s="2">
        <v>1041</v>
      </c>
      <c r="C110" s="2"/>
      <c r="D110" s="2">
        <f t="shared" si="3"/>
        <v>1041</v>
      </c>
    </row>
    <row r="111" spans="1:4" ht="15.75" hidden="1">
      <c r="A111" s="2" t="s">
        <v>17</v>
      </c>
      <c r="B111" s="2">
        <v>1394</v>
      </c>
      <c r="C111" s="2"/>
      <c r="D111" s="2">
        <f t="shared" si="3"/>
        <v>1394</v>
      </c>
    </row>
    <row r="112" spans="1:4" ht="15.75" hidden="1">
      <c r="A112" s="2" t="s">
        <v>18</v>
      </c>
      <c r="B112" s="2">
        <v>1223</v>
      </c>
      <c r="C112" s="2"/>
      <c r="D112" s="2">
        <f t="shared" si="3"/>
        <v>1223</v>
      </c>
    </row>
    <row r="113" spans="1:4" ht="15.75" hidden="1">
      <c r="A113" s="2" t="s">
        <v>4</v>
      </c>
      <c r="B113" s="2"/>
      <c r="C113" s="2"/>
      <c r="D113" s="2">
        <f t="shared" si="3"/>
        <v>0</v>
      </c>
    </row>
    <row r="114" spans="1:4" ht="15.75" hidden="1">
      <c r="A114" s="2" t="s">
        <v>19</v>
      </c>
      <c r="B114" s="2">
        <v>3940</v>
      </c>
      <c r="C114" s="2"/>
      <c r="D114" s="2">
        <f t="shared" si="3"/>
        <v>3940</v>
      </c>
    </row>
    <row r="115" spans="1:4" ht="15.75" hidden="1">
      <c r="A115" s="2" t="s">
        <v>1</v>
      </c>
      <c r="B115" s="2">
        <f>SUM(B94:B114)</f>
        <v>77332</v>
      </c>
      <c r="C115" s="2">
        <f>SUM(C94:C114)</f>
        <v>0</v>
      </c>
      <c r="D115" s="2">
        <f>SUM(D94:D114)</f>
        <v>77332</v>
      </c>
    </row>
    <row r="116" spans="1:4" ht="12.75" hidden="1">
      <c r="A116" s="9"/>
      <c r="B116" s="8"/>
      <c r="C116" s="8"/>
      <c r="D116" s="8"/>
    </row>
    <row r="117" spans="1:4" ht="57.75" customHeight="1">
      <c r="A117" s="18" t="s">
        <v>31</v>
      </c>
      <c r="B117" s="18"/>
      <c r="C117" s="18"/>
      <c r="D117" s="18"/>
    </row>
    <row r="118" spans="1:4" ht="12.75">
      <c r="A118" s="9"/>
      <c r="B118" s="8"/>
      <c r="C118" s="8"/>
      <c r="D118" s="8"/>
    </row>
    <row r="119" spans="1:4" ht="33" customHeight="1">
      <c r="A119" s="13" t="s">
        <v>2</v>
      </c>
      <c r="B119" s="13" t="s">
        <v>3</v>
      </c>
      <c r="C119" s="13" t="s">
        <v>39</v>
      </c>
      <c r="D119" s="13" t="s">
        <v>3</v>
      </c>
    </row>
    <row r="120" spans="1:4" ht="15.75">
      <c r="A120" s="2" t="s">
        <v>21</v>
      </c>
      <c r="B120" s="2">
        <v>20971</v>
      </c>
      <c r="C120" s="16"/>
      <c r="D120" s="2">
        <f aca="true" t="shared" si="4" ref="D120:D137">B120+C120</f>
        <v>20971</v>
      </c>
    </row>
    <row r="121" spans="1:4" ht="15.75">
      <c r="A121" s="2" t="s">
        <v>5</v>
      </c>
      <c r="B121" s="2">
        <v>4521</v>
      </c>
      <c r="C121" s="16"/>
      <c r="D121" s="2">
        <f t="shared" si="4"/>
        <v>4521</v>
      </c>
    </row>
    <row r="122" spans="1:4" ht="15.75">
      <c r="A122" s="2" t="s">
        <v>22</v>
      </c>
      <c r="B122" s="2">
        <v>1268</v>
      </c>
      <c r="C122" s="16"/>
      <c r="D122" s="2">
        <f t="shared" si="4"/>
        <v>1268</v>
      </c>
    </row>
    <row r="123" spans="1:4" ht="15.75">
      <c r="A123" s="2" t="s">
        <v>6</v>
      </c>
      <c r="B123" s="2">
        <v>1696</v>
      </c>
      <c r="C123" s="16">
        <v>108</v>
      </c>
      <c r="D123" s="2">
        <f t="shared" si="4"/>
        <v>1804</v>
      </c>
    </row>
    <row r="124" spans="1:4" ht="15.75">
      <c r="A124" s="2" t="s">
        <v>7</v>
      </c>
      <c r="B124" s="2">
        <v>1872</v>
      </c>
      <c r="C124" s="16">
        <v>500</v>
      </c>
      <c r="D124" s="2">
        <f t="shared" si="4"/>
        <v>2372</v>
      </c>
    </row>
    <row r="125" spans="1:4" ht="15.75">
      <c r="A125" s="2" t="s">
        <v>8</v>
      </c>
      <c r="B125" s="2">
        <v>955</v>
      </c>
      <c r="C125" s="16"/>
      <c r="D125" s="2">
        <f t="shared" si="4"/>
        <v>955</v>
      </c>
    </row>
    <row r="126" spans="1:4" ht="15.75">
      <c r="A126" s="2" t="s">
        <v>9</v>
      </c>
      <c r="B126" s="2">
        <v>482</v>
      </c>
      <c r="C126" s="16"/>
      <c r="D126" s="2">
        <f t="shared" si="4"/>
        <v>482</v>
      </c>
    </row>
    <row r="127" spans="1:4" ht="15.75">
      <c r="A127" s="2" t="s">
        <v>10</v>
      </c>
      <c r="B127" s="2">
        <v>374</v>
      </c>
      <c r="C127" s="16"/>
      <c r="D127" s="2">
        <f t="shared" si="4"/>
        <v>374</v>
      </c>
    </row>
    <row r="128" spans="1:4" ht="15.75">
      <c r="A128" s="2" t="s">
        <v>11</v>
      </c>
      <c r="B128" s="2">
        <v>1047</v>
      </c>
      <c r="C128" s="16"/>
      <c r="D128" s="2">
        <f t="shared" si="4"/>
        <v>1047</v>
      </c>
    </row>
    <row r="129" spans="1:4" ht="15.75">
      <c r="A129" s="2" t="s">
        <v>12</v>
      </c>
      <c r="B129" s="2">
        <v>1275</v>
      </c>
      <c r="C129" s="16"/>
      <c r="D129" s="2">
        <f t="shared" si="4"/>
        <v>1275</v>
      </c>
    </row>
    <row r="130" spans="1:4" ht="15.75">
      <c r="A130" s="2" t="s">
        <v>13</v>
      </c>
      <c r="B130" s="2">
        <v>268</v>
      </c>
      <c r="C130" s="16"/>
      <c r="D130" s="2">
        <f t="shared" si="4"/>
        <v>268</v>
      </c>
    </row>
    <row r="131" spans="1:4" ht="15.75">
      <c r="A131" s="2" t="s">
        <v>20</v>
      </c>
      <c r="B131" s="2">
        <v>268</v>
      </c>
      <c r="C131" s="16"/>
      <c r="D131" s="2">
        <f t="shared" si="4"/>
        <v>268</v>
      </c>
    </row>
    <row r="132" spans="1:4" ht="15.75">
      <c r="A132" s="2" t="s">
        <v>14</v>
      </c>
      <c r="B132" s="2">
        <v>761</v>
      </c>
      <c r="C132" s="16"/>
      <c r="D132" s="2">
        <f t="shared" si="4"/>
        <v>761</v>
      </c>
    </row>
    <row r="133" spans="1:4" ht="15.75">
      <c r="A133" s="2" t="s">
        <v>15</v>
      </c>
      <c r="B133" s="2">
        <v>626</v>
      </c>
      <c r="C133" s="16"/>
      <c r="D133" s="2">
        <f t="shared" si="4"/>
        <v>626</v>
      </c>
    </row>
    <row r="134" spans="1:4" ht="15.75">
      <c r="A134" s="2" t="s">
        <v>16</v>
      </c>
      <c r="B134" s="2">
        <v>550</v>
      </c>
      <c r="C134" s="16"/>
      <c r="D134" s="2">
        <f t="shared" si="4"/>
        <v>550</v>
      </c>
    </row>
    <row r="135" spans="1:4" ht="15.75">
      <c r="A135" s="2" t="s">
        <v>17</v>
      </c>
      <c r="B135" s="2">
        <v>527</v>
      </c>
      <c r="C135" s="16"/>
      <c r="D135" s="2">
        <f t="shared" si="4"/>
        <v>527</v>
      </c>
    </row>
    <row r="136" spans="1:4" ht="15.75">
      <c r="A136" s="2" t="s">
        <v>18</v>
      </c>
      <c r="B136" s="2">
        <v>214</v>
      </c>
      <c r="C136" s="16"/>
      <c r="D136" s="2">
        <f t="shared" si="4"/>
        <v>214</v>
      </c>
    </row>
    <row r="137" spans="1:4" ht="15.75">
      <c r="A137" s="2" t="s">
        <v>19</v>
      </c>
      <c r="B137" s="2">
        <v>1626</v>
      </c>
      <c r="C137" s="16">
        <v>100</v>
      </c>
      <c r="D137" s="2">
        <f t="shared" si="4"/>
        <v>1726</v>
      </c>
    </row>
    <row r="138" spans="1:4" ht="15.75">
      <c r="A138" s="2" t="s">
        <v>1</v>
      </c>
      <c r="B138" s="2">
        <f>SUM(B120:B137)</f>
        <v>39301</v>
      </c>
      <c r="C138" s="2">
        <f>SUM(C120:C137)</f>
        <v>708</v>
      </c>
      <c r="D138" s="2">
        <f>SUM(D120:D137)</f>
        <v>40009</v>
      </c>
    </row>
    <row r="139" spans="1:4" ht="12.75">
      <c r="A139" s="9"/>
      <c r="B139" s="8"/>
      <c r="C139" s="8"/>
      <c r="D139" s="8"/>
    </row>
    <row r="140" spans="1:4" ht="54.75" customHeight="1">
      <c r="A140" s="18" t="s">
        <v>28</v>
      </c>
      <c r="B140" s="18"/>
      <c r="C140" s="18"/>
      <c r="D140" s="18"/>
    </row>
    <row r="141" spans="1:4" ht="12.75">
      <c r="A141" s="9"/>
      <c r="B141" s="8"/>
      <c r="C141" s="8"/>
      <c r="D141" s="8"/>
    </row>
    <row r="142" spans="1:4" ht="32.25" customHeight="1">
      <c r="A142" s="13" t="s">
        <v>2</v>
      </c>
      <c r="B142" s="13" t="s">
        <v>3</v>
      </c>
      <c r="C142" s="13" t="s">
        <v>39</v>
      </c>
      <c r="D142" s="13" t="s">
        <v>3</v>
      </c>
    </row>
    <row r="143" spans="1:4" ht="15.75">
      <c r="A143" s="2" t="s">
        <v>21</v>
      </c>
      <c r="B143" s="2">
        <v>64</v>
      </c>
      <c r="C143" s="2">
        <v>5</v>
      </c>
      <c r="D143" s="2">
        <f>B143+C143</f>
        <v>69</v>
      </c>
    </row>
    <row r="144" spans="1:4" ht="15.75">
      <c r="A144" s="2" t="s">
        <v>19</v>
      </c>
      <c r="B144" s="2">
        <v>12</v>
      </c>
      <c r="C144" s="2"/>
      <c r="D144" s="2">
        <f>B144+C144</f>
        <v>12</v>
      </c>
    </row>
    <row r="145" spans="1:4" ht="15.75">
      <c r="A145" s="2" t="s">
        <v>1</v>
      </c>
      <c r="B145" s="2">
        <f>SUM(B143:B144)</f>
        <v>76</v>
      </c>
      <c r="C145" s="2">
        <f>SUM(C143:C144)</f>
        <v>5</v>
      </c>
      <c r="D145" s="2">
        <f>SUM(D143:D144)</f>
        <v>81</v>
      </c>
    </row>
    <row r="146" spans="1:4" ht="12.75">
      <c r="A146" s="9"/>
      <c r="B146" s="8"/>
      <c r="C146" s="8"/>
      <c r="D146" s="8"/>
    </row>
    <row r="147" spans="1:4" ht="64.5" customHeight="1">
      <c r="A147" s="18" t="s">
        <v>32</v>
      </c>
      <c r="B147" s="18"/>
      <c r="C147" s="18"/>
      <c r="D147" s="18"/>
    </row>
    <row r="148" spans="1:4" ht="12.75">
      <c r="A148" s="9"/>
      <c r="B148" s="8"/>
      <c r="C148" s="8"/>
      <c r="D148" s="8"/>
    </row>
    <row r="149" spans="1:4" ht="31.5" customHeight="1">
      <c r="A149" s="13" t="s">
        <v>2</v>
      </c>
      <c r="B149" s="13" t="s">
        <v>3</v>
      </c>
      <c r="C149" s="13" t="s">
        <v>39</v>
      </c>
      <c r="D149" s="13" t="s">
        <v>3</v>
      </c>
    </row>
    <row r="150" spans="1:4" ht="15.75">
      <c r="A150" s="2" t="s">
        <v>21</v>
      </c>
      <c r="B150" s="2">
        <v>31507</v>
      </c>
      <c r="C150" s="2">
        <v>151</v>
      </c>
      <c r="D150" s="2">
        <f aca="true" t="shared" si="5" ref="D150:D169">B150+C150</f>
        <v>31658</v>
      </c>
    </row>
    <row r="151" spans="1:4" ht="15.75">
      <c r="A151" s="2" t="s">
        <v>24</v>
      </c>
      <c r="B151" s="2">
        <v>15007</v>
      </c>
      <c r="C151" s="2"/>
      <c r="D151" s="2">
        <f t="shared" si="5"/>
        <v>15007</v>
      </c>
    </row>
    <row r="152" spans="1:4" ht="15.75">
      <c r="A152" s="2" t="s">
        <v>4</v>
      </c>
      <c r="B152" s="2">
        <v>4148</v>
      </c>
      <c r="C152" s="2"/>
      <c r="D152" s="2">
        <f t="shared" si="5"/>
        <v>4148</v>
      </c>
    </row>
    <row r="153" spans="1:4" ht="15.75">
      <c r="A153" s="2" t="s">
        <v>5</v>
      </c>
      <c r="B153" s="2">
        <v>5503</v>
      </c>
      <c r="C153" s="2"/>
      <c r="D153" s="2">
        <f t="shared" si="5"/>
        <v>5503</v>
      </c>
    </row>
    <row r="154" spans="1:4" ht="15.75">
      <c r="A154" s="2" t="s">
        <v>22</v>
      </c>
      <c r="B154" s="2">
        <v>3241</v>
      </c>
      <c r="C154" s="2"/>
      <c r="D154" s="2">
        <f t="shared" si="5"/>
        <v>3241</v>
      </c>
    </row>
    <row r="155" spans="1:4" ht="15.75">
      <c r="A155" s="2" t="s">
        <v>6</v>
      </c>
      <c r="B155" s="2">
        <v>4495</v>
      </c>
      <c r="C155" s="2"/>
      <c r="D155" s="2">
        <f t="shared" si="5"/>
        <v>4495</v>
      </c>
    </row>
    <row r="156" spans="1:4" ht="15.75">
      <c r="A156" s="2" t="s">
        <v>7</v>
      </c>
      <c r="B156" s="2">
        <v>4580</v>
      </c>
      <c r="C156" s="2"/>
      <c r="D156" s="2">
        <f t="shared" si="5"/>
        <v>4580</v>
      </c>
    </row>
    <row r="157" spans="1:4" ht="15.75">
      <c r="A157" s="2" t="s">
        <v>8</v>
      </c>
      <c r="B157" s="2">
        <v>2301</v>
      </c>
      <c r="C157" s="2"/>
      <c r="D157" s="2">
        <f t="shared" si="5"/>
        <v>2301</v>
      </c>
    </row>
    <row r="158" spans="1:4" ht="15.75">
      <c r="A158" s="2" t="s">
        <v>9</v>
      </c>
      <c r="B158" s="2">
        <v>2301</v>
      </c>
      <c r="C158" s="2"/>
      <c r="D158" s="2">
        <f t="shared" si="5"/>
        <v>2301</v>
      </c>
    </row>
    <row r="159" spans="1:4" ht="15.75">
      <c r="A159" s="2" t="s">
        <v>10</v>
      </c>
      <c r="B159" s="2">
        <v>2547</v>
      </c>
      <c r="C159" s="2"/>
      <c r="D159" s="2">
        <f t="shared" si="5"/>
        <v>2547</v>
      </c>
    </row>
    <row r="160" spans="1:4" ht="15.75">
      <c r="A160" s="2" t="s">
        <v>11</v>
      </c>
      <c r="B160" s="2">
        <v>3233</v>
      </c>
      <c r="C160" s="2"/>
      <c r="D160" s="2">
        <f t="shared" si="5"/>
        <v>3233</v>
      </c>
    </row>
    <row r="161" spans="1:4" ht="15.75">
      <c r="A161" s="2" t="s">
        <v>12</v>
      </c>
      <c r="B161" s="2">
        <v>3156</v>
      </c>
      <c r="C161" s="2"/>
      <c r="D161" s="2">
        <f t="shared" si="5"/>
        <v>3156</v>
      </c>
    </row>
    <row r="162" spans="1:4" ht="15.75">
      <c r="A162" s="2" t="s">
        <v>13</v>
      </c>
      <c r="B162" s="2">
        <v>2513</v>
      </c>
      <c r="C162" s="2"/>
      <c r="D162" s="2">
        <f t="shared" si="5"/>
        <v>2513</v>
      </c>
    </row>
    <row r="163" spans="1:4" ht="15.75">
      <c r="A163" s="2" t="s">
        <v>20</v>
      </c>
      <c r="B163" s="2">
        <v>2064</v>
      </c>
      <c r="C163" s="2"/>
      <c r="D163" s="2">
        <f t="shared" si="5"/>
        <v>2064</v>
      </c>
    </row>
    <row r="164" spans="1:4" ht="15.75">
      <c r="A164" s="2" t="s">
        <v>14</v>
      </c>
      <c r="B164" s="2">
        <v>2911</v>
      </c>
      <c r="C164" s="2"/>
      <c r="D164" s="2">
        <f t="shared" si="5"/>
        <v>2911</v>
      </c>
    </row>
    <row r="165" spans="1:4" ht="15.75">
      <c r="A165" s="2" t="s">
        <v>15</v>
      </c>
      <c r="B165" s="2">
        <v>2411</v>
      </c>
      <c r="C165" s="2"/>
      <c r="D165" s="2">
        <f t="shared" si="5"/>
        <v>2411</v>
      </c>
    </row>
    <row r="166" spans="1:4" ht="15.75">
      <c r="A166" s="2" t="s">
        <v>16</v>
      </c>
      <c r="B166" s="2">
        <v>2437</v>
      </c>
      <c r="C166" s="2"/>
      <c r="D166" s="2">
        <f t="shared" si="5"/>
        <v>2437</v>
      </c>
    </row>
    <row r="167" spans="1:4" ht="15.75">
      <c r="A167" s="2" t="s">
        <v>17</v>
      </c>
      <c r="B167" s="2">
        <v>3588</v>
      </c>
      <c r="C167" s="2"/>
      <c r="D167" s="2">
        <f t="shared" si="5"/>
        <v>3588</v>
      </c>
    </row>
    <row r="168" spans="1:4" ht="15.75">
      <c r="A168" s="2" t="s">
        <v>18</v>
      </c>
      <c r="B168" s="2">
        <v>3444</v>
      </c>
      <c r="C168" s="2"/>
      <c r="D168" s="2">
        <f t="shared" si="5"/>
        <v>3444</v>
      </c>
    </row>
    <row r="169" spans="1:4" ht="15.75">
      <c r="A169" s="2" t="s">
        <v>19</v>
      </c>
      <c r="B169" s="2">
        <v>5037</v>
      </c>
      <c r="C169" s="2"/>
      <c r="D169" s="2">
        <f t="shared" si="5"/>
        <v>5037</v>
      </c>
    </row>
    <row r="170" spans="1:4" ht="15.75">
      <c r="A170" s="2" t="s">
        <v>1</v>
      </c>
      <c r="B170" s="2">
        <f>SUM(B150:B169)</f>
        <v>106424</v>
      </c>
      <c r="C170" s="2">
        <f>SUM(C150:C169)</f>
        <v>151</v>
      </c>
      <c r="D170" s="2">
        <f>SUM(D150:D169)</f>
        <v>106575</v>
      </c>
    </row>
    <row r="171" spans="1:4" ht="12.75">
      <c r="A171" s="9"/>
      <c r="B171" s="8"/>
      <c r="C171" s="8"/>
      <c r="D171" s="8"/>
    </row>
    <row r="172" spans="1:2" ht="50.25" customHeight="1" hidden="1">
      <c r="A172" s="18" t="s">
        <v>33</v>
      </c>
      <c r="B172" s="18"/>
    </row>
    <row r="173" spans="1:4" ht="15.75" hidden="1">
      <c r="A173" s="6"/>
      <c r="B173" s="6"/>
      <c r="C173" s="6"/>
      <c r="D173" s="6"/>
    </row>
    <row r="174" spans="1:4" ht="33" customHeight="1" hidden="1">
      <c r="A174" s="13" t="s">
        <v>2</v>
      </c>
      <c r="B174" s="13" t="s">
        <v>3</v>
      </c>
      <c r="C174" s="13" t="s">
        <v>39</v>
      </c>
      <c r="D174" s="13" t="s">
        <v>3</v>
      </c>
    </row>
    <row r="175" spans="1:4" ht="15.75" hidden="1">
      <c r="A175" s="2" t="s">
        <v>21</v>
      </c>
      <c r="B175" s="2">
        <v>10900</v>
      </c>
      <c r="C175" s="2"/>
      <c r="D175" s="2">
        <f aca="true" t="shared" si="6" ref="D175:D194">B175+C175</f>
        <v>10900</v>
      </c>
    </row>
    <row r="176" spans="1:4" ht="15.75" hidden="1">
      <c r="A176" s="2" t="s">
        <v>24</v>
      </c>
      <c r="B176" s="2">
        <v>3483</v>
      </c>
      <c r="C176" s="2"/>
      <c r="D176" s="2">
        <f t="shared" si="6"/>
        <v>3483</v>
      </c>
    </row>
    <row r="177" spans="1:4" ht="15.75" hidden="1">
      <c r="A177" s="2" t="s">
        <v>4</v>
      </c>
      <c r="B177" s="2">
        <v>800</v>
      </c>
      <c r="C177" s="2"/>
      <c r="D177" s="2">
        <f t="shared" si="6"/>
        <v>800</v>
      </c>
    </row>
    <row r="178" spans="1:4" ht="15.75" hidden="1">
      <c r="A178" s="2" t="s">
        <v>5</v>
      </c>
      <c r="B178" s="2">
        <v>2050</v>
      </c>
      <c r="C178" s="2"/>
      <c r="D178" s="2">
        <f t="shared" si="6"/>
        <v>2050</v>
      </c>
    </row>
    <row r="179" spans="1:4" ht="15.75" hidden="1">
      <c r="A179" s="2" t="s">
        <v>22</v>
      </c>
      <c r="B179" s="2">
        <v>1250</v>
      </c>
      <c r="C179" s="2"/>
      <c r="D179" s="2">
        <f t="shared" si="6"/>
        <v>1250</v>
      </c>
    </row>
    <row r="180" spans="1:4" ht="15.75" hidden="1">
      <c r="A180" s="2" t="s">
        <v>6</v>
      </c>
      <c r="B180" s="2">
        <v>1380</v>
      </c>
      <c r="C180" s="2"/>
      <c r="D180" s="2">
        <f t="shared" si="6"/>
        <v>1380</v>
      </c>
    </row>
    <row r="181" spans="1:4" ht="15.75" hidden="1">
      <c r="A181" s="2" t="s">
        <v>7</v>
      </c>
      <c r="B181" s="2">
        <v>1630</v>
      </c>
      <c r="C181" s="2"/>
      <c r="D181" s="2">
        <f t="shared" si="6"/>
        <v>1630</v>
      </c>
    </row>
    <row r="182" spans="1:4" ht="15.75" hidden="1">
      <c r="A182" s="2" t="s">
        <v>8</v>
      </c>
      <c r="B182" s="2">
        <v>588</v>
      </c>
      <c r="C182" s="2"/>
      <c r="D182" s="2">
        <f t="shared" si="6"/>
        <v>588</v>
      </c>
    </row>
    <row r="183" spans="1:4" ht="15.75" hidden="1">
      <c r="A183" s="2" t="s">
        <v>9</v>
      </c>
      <c r="B183" s="2">
        <v>620</v>
      </c>
      <c r="C183" s="2"/>
      <c r="D183" s="2">
        <f t="shared" si="6"/>
        <v>620</v>
      </c>
    </row>
    <row r="184" spans="1:4" ht="15.75" hidden="1">
      <c r="A184" s="2" t="s">
        <v>10</v>
      </c>
      <c r="B184" s="2">
        <v>590</v>
      </c>
      <c r="C184" s="2"/>
      <c r="D184" s="2">
        <f t="shared" si="6"/>
        <v>590</v>
      </c>
    </row>
    <row r="185" spans="1:4" ht="15.75" hidden="1">
      <c r="A185" s="2" t="s">
        <v>11</v>
      </c>
      <c r="B185" s="2">
        <v>800</v>
      </c>
      <c r="C185" s="2"/>
      <c r="D185" s="2">
        <f t="shared" si="6"/>
        <v>800</v>
      </c>
    </row>
    <row r="186" spans="1:4" ht="15.75" hidden="1">
      <c r="A186" s="2" t="s">
        <v>12</v>
      </c>
      <c r="B186" s="2">
        <v>790</v>
      </c>
      <c r="C186" s="2"/>
      <c r="D186" s="2">
        <f t="shared" si="6"/>
        <v>790</v>
      </c>
    </row>
    <row r="187" spans="1:4" ht="15.75" hidden="1">
      <c r="A187" s="2" t="s">
        <v>13</v>
      </c>
      <c r="B187" s="2">
        <v>590</v>
      </c>
      <c r="C187" s="2"/>
      <c r="D187" s="2">
        <f t="shared" si="6"/>
        <v>590</v>
      </c>
    </row>
    <row r="188" spans="1:4" ht="15.75" hidden="1">
      <c r="A188" s="2" t="s">
        <v>20</v>
      </c>
      <c r="B188" s="2">
        <v>590</v>
      </c>
      <c r="C188" s="2"/>
      <c r="D188" s="2">
        <f t="shared" si="6"/>
        <v>590</v>
      </c>
    </row>
    <row r="189" spans="1:4" ht="15.75" hidden="1">
      <c r="A189" s="2" t="s">
        <v>14</v>
      </c>
      <c r="B189" s="2">
        <v>650</v>
      </c>
      <c r="C189" s="2"/>
      <c r="D189" s="2">
        <f t="shared" si="6"/>
        <v>650</v>
      </c>
    </row>
    <row r="190" spans="1:4" ht="15.75" hidden="1">
      <c r="A190" s="2" t="s">
        <v>15</v>
      </c>
      <c r="B190" s="2">
        <v>810</v>
      </c>
      <c r="C190" s="2"/>
      <c r="D190" s="2">
        <f t="shared" si="6"/>
        <v>810</v>
      </c>
    </row>
    <row r="191" spans="1:4" ht="15.75" hidden="1">
      <c r="A191" s="2" t="s">
        <v>16</v>
      </c>
      <c r="B191" s="2">
        <v>590</v>
      </c>
      <c r="C191" s="2"/>
      <c r="D191" s="2">
        <f t="shared" si="6"/>
        <v>590</v>
      </c>
    </row>
    <row r="192" spans="1:4" ht="15.75" hidden="1">
      <c r="A192" s="2" t="s">
        <v>17</v>
      </c>
      <c r="B192" s="2">
        <v>773</v>
      </c>
      <c r="C192" s="2"/>
      <c r="D192" s="2">
        <f t="shared" si="6"/>
        <v>773</v>
      </c>
    </row>
    <row r="193" spans="1:4" ht="15.75" hidden="1">
      <c r="A193" s="2" t="s">
        <v>18</v>
      </c>
      <c r="B193" s="2">
        <v>650</v>
      </c>
      <c r="C193" s="2"/>
      <c r="D193" s="2">
        <f t="shared" si="6"/>
        <v>650</v>
      </c>
    </row>
    <row r="194" spans="1:4" ht="15.75" hidden="1">
      <c r="A194" s="2" t="s">
        <v>19</v>
      </c>
      <c r="B194" s="2">
        <v>1200</v>
      </c>
      <c r="C194" s="2"/>
      <c r="D194" s="2">
        <f t="shared" si="6"/>
        <v>1200</v>
      </c>
    </row>
    <row r="195" spans="1:4" ht="15.75" hidden="1">
      <c r="A195" s="2" t="s">
        <v>1</v>
      </c>
      <c r="B195" s="2">
        <f>SUM(B175:B194)</f>
        <v>30734</v>
      </c>
      <c r="C195" s="2">
        <f>SUM(C175:C194)</f>
        <v>0</v>
      </c>
      <c r="D195" s="2">
        <f>SUM(D175:D194)</f>
        <v>30734</v>
      </c>
    </row>
    <row r="196" spans="1:4" ht="12.75" hidden="1">
      <c r="A196" s="7"/>
      <c r="B196" s="8"/>
      <c r="C196" s="8"/>
      <c r="D196" s="8"/>
    </row>
    <row r="197" spans="1:4" ht="12.75" hidden="1">
      <c r="A197" s="7"/>
      <c r="B197" s="8"/>
      <c r="C197" s="8"/>
      <c r="D197" s="8"/>
    </row>
    <row r="198" spans="1:2" ht="75.75" customHeight="1" hidden="1">
      <c r="A198" s="18" t="s">
        <v>34</v>
      </c>
      <c r="B198" s="18"/>
    </row>
    <row r="199" ht="12.75" hidden="1"/>
    <row r="200" spans="1:4" ht="33.75" customHeight="1" hidden="1">
      <c r="A200" s="13" t="s">
        <v>2</v>
      </c>
      <c r="B200" s="13" t="s">
        <v>3</v>
      </c>
      <c r="C200" s="13" t="s">
        <v>39</v>
      </c>
      <c r="D200" s="13" t="s">
        <v>3</v>
      </c>
    </row>
    <row r="201" spans="1:4" ht="15.75" hidden="1">
      <c r="A201" s="2" t="s">
        <v>21</v>
      </c>
      <c r="B201" s="2">
        <v>333</v>
      </c>
      <c r="C201" s="2"/>
      <c r="D201" s="2">
        <f aca="true" t="shared" si="7" ref="D201:D220">B201+C201</f>
        <v>333</v>
      </c>
    </row>
    <row r="202" spans="1:4" ht="15.75" hidden="1">
      <c r="A202" s="2" t="s">
        <v>24</v>
      </c>
      <c r="B202" s="2">
        <v>77</v>
      </c>
      <c r="C202" s="2"/>
      <c r="D202" s="2">
        <f t="shared" si="7"/>
        <v>77</v>
      </c>
    </row>
    <row r="203" spans="1:4" ht="15.75" hidden="1">
      <c r="A203" s="2" t="s">
        <v>4</v>
      </c>
      <c r="B203" s="2">
        <v>9</v>
      </c>
      <c r="C203" s="2"/>
      <c r="D203" s="2">
        <f t="shared" si="7"/>
        <v>9</v>
      </c>
    </row>
    <row r="204" spans="1:4" ht="15.75" hidden="1">
      <c r="A204" s="2" t="s">
        <v>5</v>
      </c>
      <c r="B204" s="2">
        <v>20</v>
      </c>
      <c r="C204" s="2"/>
      <c r="D204" s="2">
        <f t="shared" si="7"/>
        <v>20</v>
      </c>
    </row>
    <row r="205" spans="1:4" ht="15.75" hidden="1">
      <c r="A205" s="2" t="s">
        <v>22</v>
      </c>
      <c r="B205" s="2">
        <v>11</v>
      </c>
      <c r="C205" s="2"/>
      <c r="D205" s="2">
        <f t="shared" si="7"/>
        <v>11</v>
      </c>
    </row>
    <row r="206" spans="1:4" ht="15.75" hidden="1">
      <c r="A206" s="2" t="s">
        <v>6</v>
      </c>
      <c r="B206" s="2">
        <v>14</v>
      </c>
      <c r="C206" s="2"/>
      <c r="D206" s="2">
        <f t="shared" si="7"/>
        <v>14</v>
      </c>
    </row>
    <row r="207" spans="1:4" ht="15.75" hidden="1">
      <c r="A207" s="2" t="s">
        <v>7</v>
      </c>
      <c r="B207" s="2">
        <v>16</v>
      </c>
      <c r="C207" s="2"/>
      <c r="D207" s="2">
        <f t="shared" si="7"/>
        <v>16</v>
      </c>
    </row>
    <row r="208" spans="1:4" ht="15.75" hidden="1">
      <c r="A208" s="2" t="s">
        <v>8</v>
      </c>
      <c r="B208" s="2">
        <v>3</v>
      </c>
      <c r="C208" s="2"/>
      <c r="D208" s="2">
        <f t="shared" si="7"/>
        <v>3</v>
      </c>
    </row>
    <row r="209" spans="1:4" ht="15.75" hidden="1">
      <c r="A209" s="2" t="s">
        <v>9</v>
      </c>
      <c r="B209" s="2">
        <v>4</v>
      </c>
      <c r="C209" s="2"/>
      <c r="D209" s="2">
        <f t="shared" si="7"/>
        <v>4</v>
      </c>
    </row>
    <row r="210" spans="1:4" ht="15.75" hidden="1">
      <c r="A210" s="2" t="s">
        <v>10</v>
      </c>
      <c r="B210" s="2">
        <v>3</v>
      </c>
      <c r="C210" s="2"/>
      <c r="D210" s="2">
        <f t="shared" si="7"/>
        <v>3</v>
      </c>
    </row>
    <row r="211" spans="1:4" ht="15.75" hidden="1">
      <c r="A211" s="2" t="s">
        <v>11</v>
      </c>
      <c r="B211" s="2">
        <v>8</v>
      </c>
      <c r="C211" s="2"/>
      <c r="D211" s="2">
        <f t="shared" si="7"/>
        <v>8</v>
      </c>
    </row>
    <row r="212" spans="1:4" ht="15.75" hidden="1">
      <c r="A212" s="2" t="s">
        <v>12</v>
      </c>
      <c r="B212" s="2">
        <v>8</v>
      </c>
      <c r="C212" s="2"/>
      <c r="D212" s="2">
        <f t="shared" si="7"/>
        <v>8</v>
      </c>
    </row>
    <row r="213" spans="1:4" ht="15.75" hidden="1">
      <c r="A213" s="2" t="s">
        <v>13</v>
      </c>
      <c r="B213" s="2">
        <v>4</v>
      </c>
      <c r="C213" s="2"/>
      <c r="D213" s="2">
        <f t="shared" si="7"/>
        <v>4</v>
      </c>
    </row>
    <row r="214" spans="1:4" ht="15.75" hidden="1">
      <c r="A214" s="2" t="s">
        <v>20</v>
      </c>
      <c r="B214" s="2">
        <v>4</v>
      </c>
      <c r="C214" s="2"/>
      <c r="D214" s="2">
        <f t="shared" si="7"/>
        <v>4</v>
      </c>
    </row>
    <row r="215" spans="1:4" ht="15.75" hidden="1">
      <c r="A215" s="2" t="s">
        <v>14</v>
      </c>
      <c r="B215" s="2">
        <v>6</v>
      </c>
      <c r="C215" s="2"/>
      <c r="D215" s="2">
        <f t="shared" si="7"/>
        <v>6</v>
      </c>
    </row>
    <row r="216" spans="1:4" ht="15.75" hidden="1">
      <c r="A216" s="2" t="s">
        <v>15</v>
      </c>
      <c r="B216" s="2">
        <v>7</v>
      </c>
      <c r="C216" s="2"/>
      <c r="D216" s="2">
        <f t="shared" si="7"/>
        <v>7</v>
      </c>
    </row>
    <row r="217" spans="1:4" ht="15.75" hidden="1">
      <c r="A217" s="2" t="s">
        <v>16</v>
      </c>
      <c r="B217" s="2">
        <v>4</v>
      </c>
      <c r="C217" s="2"/>
      <c r="D217" s="2">
        <f t="shared" si="7"/>
        <v>4</v>
      </c>
    </row>
    <row r="218" spans="1:4" ht="15.75" hidden="1">
      <c r="A218" s="2" t="s">
        <v>17</v>
      </c>
      <c r="B218" s="2">
        <v>7</v>
      </c>
      <c r="C218" s="2"/>
      <c r="D218" s="2">
        <f t="shared" si="7"/>
        <v>7</v>
      </c>
    </row>
    <row r="219" spans="1:4" ht="15.75" hidden="1">
      <c r="A219" s="2" t="s">
        <v>18</v>
      </c>
      <c r="B219" s="2">
        <v>5</v>
      </c>
      <c r="C219" s="2"/>
      <c r="D219" s="2">
        <f t="shared" si="7"/>
        <v>5</v>
      </c>
    </row>
    <row r="220" spans="1:4" ht="15.75" hidden="1">
      <c r="A220" s="2" t="s">
        <v>19</v>
      </c>
      <c r="B220" s="2">
        <v>18</v>
      </c>
      <c r="C220" s="2"/>
      <c r="D220" s="2">
        <f t="shared" si="7"/>
        <v>18</v>
      </c>
    </row>
    <row r="221" spans="1:4" ht="15.75" hidden="1">
      <c r="A221" s="2" t="s">
        <v>1</v>
      </c>
      <c r="B221" s="2">
        <f>SUM(B201:B220)</f>
        <v>561</v>
      </c>
      <c r="C221" s="2">
        <f>SUM(C201:C220)</f>
        <v>0</v>
      </c>
      <c r="D221" s="2">
        <f>SUM(D201:D220)</f>
        <v>561</v>
      </c>
    </row>
    <row r="222" ht="12.75" hidden="1"/>
    <row r="224" spans="1:4" ht="72.75" customHeight="1">
      <c r="A224" s="18" t="s">
        <v>38</v>
      </c>
      <c r="B224" s="18"/>
      <c r="C224" s="18"/>
      <c r="D224" s="18"/>
    </row>
    <row r="226" spans="1:4" ht="33" customHeight="1">
      <c r="A226" s="13" t="s">
        <v>2</v>
      </c>
      <c r="B226" s="13" t="s">
        <v>3</v>
      </c>
      <c r="C226" s="13" t="s">
        <v>39</v>
      </c>
      <c r="D226" s="13" t="s">
        <v>3</v>
      </c>
    </row>
    <row r="227" spans="1:4" ht="15.75">
      <c r="A227" s="2" t="s">
        <v>21</v>
      </c>
      <c r="B227" s="2">
        <v>701653</v>
      </c>
      <c r="C227" s="2">
        <v>111350</v>
      </c>
      <c r="D227" s="2">
        <f aca="true" t="shared" si="8" ref="D227:D246">B227+C227</f>
        <v>813003</v>
      </c>
    </row>
    <row r="228" spans="1:4" ht="15.75">
      <c r="A228" s="2" t="s">
        <v>24</v>
      </c>
      <c r="B228" s="2">
        <v>147937</v>
      </c>
      <c r="C228" s="2">
        <v>23476</v>
      </c>
      <c r="D228" s="2">
        <f t="shared" si="8"/>
        <v>171413</v>
      </c>
    </row>
    <row r="229" spans="1:4" ht="15.75">
      <c r="A229" s="2" t="s">
        <v>4</v>
      </c>
      <c r="B229" s="2">
        <v>11686</v>
      </c>
      <c r="C229" s="2">
        <v>1855</v>
      </c>
      <c r="D229" s="2">
        <f t="shared" si="8"/>
        <v>13541</v>
      </c>
    </row>
    <row r="230" spans="1:4" ht="15.75">
      <c r="A230" s="2" t="s">
        <v>5</v>
      </c>
      <c r="B230" s="2">
        <v>46776</v>
      </c>
      <c r="C230" s="2">
        <v>7423</v>
      </c>
      <c r="D230" s="2">
        <f t="shared" si="8"/>
        <v>54199</v>
      </c>
    </row>
    <row r="231" spans="1:4" ht="15.75">
      <c r="A231" s="2" t="s">
        <v>22</v>
      </c>
      <c r="B231" s="2">
        <v>36616</v>
      </c>
      <c r="C231" s="2">
        <v>5811</v>
      </c>
      <c r="D231" s="2">
        <f t="shared" si="8"/>
        <v>42427</v>
      </c>
    </row>
    <row r="232" spans="1:4" ht="15.75">
      <c r="A232" s="2" t="s">
        <v>6</v>
      </c>
      <c r="B232" s="2">
        <v>14055</v>
      </c>
      <c r="C232" s="2">
        <v>2230</v>
      </c>
      <c r="D232" s="2">
        <f t="shared" si="8"/>
        <v>16285</v>
      </c>
    </row>
    <row r="233" spans="1:4" ht="15.75">
      <c r="A233" s="2" t="s">
        <v>7</v>
      </c>
      <c r="B233" s="2">
        <v>25394</v>
      </c>
      <c r="C233" s="2">
        <v>4030</v>
      </c>
      <c r="D233" s="2">
        <f t="shared" si="8"/>
        <v>29424</v>
      </c>
    </row>
    <row r="234" spans="1:4" ht="15.75">
      <c r="A234" s="2" t="s">
        <v>8</v>
      </c>
      <c r="B234" s="2">
        <v>9872</v>
      </c>
      <c r="C234" s="2">
        <v>1567</v>
      </c>
      <c r="D234" s="2">
        <f t="shared" si="8"/>
        <v>11439</v>
      </c>
    </row>
    <row r="235" spans="1:4" ht="15.75">
      <c r="A235" s="2" t="s">
        <v>9</v>
      </c>
      <c r="B235" s="2">
        <v>16151</v>
      </c>
      <c r="C235" s="2">
        <v>2563</v>
      </c>
      <c r="D235" s="2">
        <f t="shared" si="8"/>
        <v>18714</v>
      </c>
    </row>
    <row r="236" spans="1:4" ht="15.75">
      <c r="A236" s="2" t="s">
        <v>10</v>
      </c>
      <c r="B236" s="2">
        <v>9000</v>
      </c>
      <c r="C236" s="2">
        <v>1428</v>
      </c>
      <c r="D236" s="2">
        <f t="shared" si="8"/>
        <v>10428</v>
      </c>
    </row>
    <row r="237" spans="1:4" ht="15.75">
      <c r="A237" s="2" t="s">
        <v>11</v>
      </c>
      <c r="B237" s="2">
        <v>15430</v>
      </c>
      <c r="C237" s="2">
        <v>2449</v>
      </c>
      <c r="D237" s="2">
        <f t="shared" si="8"/>
        <v>17879</v>
      </c>
    </row>
    <row r="238" spans="1:4" ht="15.75">
      <c r="A238" s="2" t="s">
        <v>12</v>
      </c>
      <c r="B238" s="2">
        <v>16951</v>
      </c>
      <c r="C238" s="2">
        <v>2691</v>
      </c>
      <c r="D238" s="2">
        <f t="shared" si="8"/>
        <v>19642</v>
      </c>
    </row>
    <row r="239" spans="1:4" ht="15.75">
      <c r="A239" s="2" t="s">
        <v>13</v>
      </c>
      <c r="B239" s="2">
        <v>10328</v>
      </c>
      <c r="C239" s="2">
        <v>1639</v>
      </c>
      <c r="D239" s="2">
        <f t="shared" si="8"/>
        <v>11967</v>
      </c>
    </row>
    <row r="240" spans="1:4" ht="15.75">
      <c r="A240" s="2" t="s">
        <v>20</v>
      </c>
      <c r="B240" s="2">
        <v>6112</v>
      </c>
      <c r="C240" s="2">
        <v>970</v>
      </c>
      <c r="D240" s="2">
        <f t="shared" si="8"/>
        <v>7082</v>
      </c>
    </row>
    <row r="241" spans="1:4" ht="15.75">
      <c r="A241" s="2" t="s">
        <v>14</v>
      </c>
      <c r="B241" s="2">
        <v>12353</v>
      </c>
      <c r="C241" s="2">
        <v>1960</v>
      </c>
      <c r="D241" s="2">
        <f t="shared" si="8"/>
        <v>14313</v>
      </c>
    </row>
    <row r="242" spans="1:4" ht="15.75">
      <c r="A242" s="2" t="s">
        <v>15</v>
      </c>
      <c r="B242" s="2">
        <v>8489</v>
      </c>
      <c r="C242" s="2">
        <v>1347</v>
      </c>
      <c r="D242" s="2">
        <f t="shared" si="8"/>
        <v>9836</v>
      </c>
    </row>
    <row r="243" spans="1:4" ht="15.75">
      <c r="A243" s="2" t="s">
        <v>16</v>
      </c>
      <c r="B243" s="2">
        <v>7868</v>
      </c>
      <c r="C243" s="2">
        <v>1249</v>
      </c>
      <c r="D243" s="2">
        <f t="shared" si="8"/>
        <v>9117</v>
      </c>
    </row>
    <row r="244" spans="1:4" ht="15.75">
      <c r="A244" s="2" t="s">
        <v>17</v>
      </c>
      <c r="B244" s="2">
        <v>8379</v>
      </c>
      <c r="C244" s="2">
        <v>1330</v>
      </c>
      <c r="D244" s="2">
        <f t="shared" si="8"/>
        <v>9709</v>
      </c>
    </row>
    <row r="245" spans="1:4" ht="15.75">
      <c r="A245" s="2" t="s">
        <v>18</v>
      </c>
      <c r="B245" s="2">
        <v>8693</v>
      </c>
      <c r="C245" s="2">
        <v>1380</v>
      </c>
      <c r="D245" s="2">
        <f t="shared" si="8"/>
        <v>10073</v>
      </c>
    </row>
    <row r="246" spans="1:4" ht="15.75">
      <c r="A246" s="2" t="s">
        <v>19</v>
      </c>
      <c r="B246" s="2">
        <v>45480</v>
      </c>
      <c r="C246" s="2">
        <v>7218</v>
      </c>
      <c r="D246" s="2">
        <f t="shared" si="8"/>
        <v>52698</v>
      </c>
    </row>
    <row r="247" spans="1:4" ht="15.75">
      <c r="A247" s="2" t="s">
        <v>1</v>
      </c>
      <c r="B247" s="2">
        <f>SUM(B227:B246)</f>
        <v>1159223</v>
      </c>
      <c r="C247" s="2">
        <f>SUM(C227:C246)</f>
        <v>183966</v>
      </c>
      <c r="D247" s="2">
        <f>SUM(D227:D246)</f>
        <v>1343189</v>
      </c>
    </row>
    <row r="249" spans="1:4" ht="151.5" customHeight="1">
      <c r="A249" s="18" t="s">
        <v>35</v>
      </c>
      <c r="B249" s="18"/>
      <c r="C249" s="18"/>
      <c r="D249" s="18"/>
    </row>
    <row r="250" spans="2:4" ht="12.75">
      <c r="B250" s="3"/>
      <c r="C250" s="3"/>
      <c r="D250" s="3"/>
    </row>
    <row r="251" spans="1:4" ht="31.5" customHeight="1">
      <c r="A251" s="13" t="s">
        <v>2</v>
      </c>
      <c r="B251" s="13" t="s">
        <v>3</v>
      </c>
      <c r="C251" s="13" t="s">
        <v>39</v>
      </c>
      <c r="D251" s="13" t="s">
        <v>3</v>
      </c>
    </row>
    <row r="252" spans="1:4" ht="15.75">
      <c r="A252" s="2" t="s">
        <v>21</v>
      </c>
      <c r="B252" s="2">
        <v>13338</v>
      </c>
      <c r="C252" s="2">
        <v>3527</v>
      </c>
      <c r="D252" s="2">
        <f aca="true" t="shared" si="9" ref="D252:D272">B252+C252</f>
        <v>16865</v>
      </c>
    </row>
    <row r="253" spans="1:4" ht="15.75">
      <c r="A253" s="2" t="s">
        <v>24</v>
      </c>
      <c r="B253" s="2">
        <v>1910</v>
      </c>
      <c r="C253" s="2"/>
      <c r="D253" s="2">
        <f t="shared" si="9"/>
        <v>1910</v>
      </c>
    </row>
    <row r="254" spans="1:4" ht="15.75">
      <c r="A254" s="2" t="s">
        <v>4</v>
      </c>
      <c r="B254" s="2">
        <v>2385</v>
      </c>
      <c r="C254" s="2"/>
      <c r="D254" s="2">
        <f t="shared" si="9"/>
        <v>2385</v>
      </c>
    </row>
    <row r="255" spans="1:4" ht="15.75">
      <c r="A255" s="2" t="s">
        <v>5</v>
      </c>
      <c r="B255" s="2">
        <v>2385</v>
      </c>
      <c r="C255" s="2"/>
      <c r="D255" s="2">
        <f t="shared" si="9"/>
        <v>2385</v>
      </c>
    </row>
    <row r="256" spans="1:4" ht="15.75">
      <c r="A256" s="2" t="s">
        <v>22</v>
      </c>
      <c r="B256" s="2">
        <v>2385</v>
      </c>
      <c r="C256" s="2"/>
      <c r="D256" s="2">
        <f t="shared" si="9"/>
        <v>2385</v>
      </c>
    </row>
    <row r="257" spans="1:4" ht="15.75">
      <c r="A257" s="2" t="s">
        <v>6</v>
      </c>
      <c r="B257" s="2">
        <v>1435</v>
      </c>
      <c r="C257" s="2">
        <v>1455</v>
      </c>
      <c r="D257" s="2">
        <f t="shared" si="9"/>
        <v>2890</v>
      </c>
    </row>
    <row r="258" spans="1:4" ht="15.75">
      <c r="A258" s="2" t="s">
        <v>7</v>
      </c>
      <c r="B258" s="2">
        <v>3815</v>
      </c>
      <c r="C258" s="2"/>
      <c r="D258" s="2">
        <f t="shared" si="9"/>
        <v>3815</v>
      </c>
    </row>
    <row r="259" spans="1:4" ht="15.75">
      <c r="A259" s="2" t="s">
        <v>8</v>
      </c>
      <c r="B259" s="2">
        <v>1435</v>
      </c>
      <c r="C259" s="2"/>
      <c r="D259" s="2">
        <f t="shared" si="9"/>
        <v>1435</v>
      </c>
    </row>
    <row r="260" spans="1:4" ht="15.75">
      <c r="A260" s="2" t="s">
        <v>9</v>
      </c>
      <c r="B260" s="2">
        <v>485</v>
      </c>
      <c r="C260" s="2"/>
      <c r="D260" s="2">
        <f t="shared" si="9"/>
        <v>485</v>
      </c>
    </row>
    <row r="261" spans="1:4" ht="15.75">
      <c r="A261" s="2" t="s">
        <v>10</v>
      </c>
      <c r="B261" s="2">
        <v>485</v>
      </c>
      <c r="C261" s="2"/>
      <c r="D261" s="2">
        <f t="shared" si="9"/>
        <v>485</v>
      </c>
    </row>
    <row r="262" spans="1:4" ht="15.75">
      <c r="A262" s="2" t="s">
        <v>11</v>
      </c>
      <c r="B262" s="2">
        <v>485</v>
      </c>
      <c r="C262" s="2">
        <v>970</v>
      </c>
      <c r="D262" s="2">
        <f t="shared" si="9"/>
        <v>1455</v>
      </c>
    </row>
    <row r="263" spans="1:4" ht="15.75">
      <c r="A263" s="2" t="s">
        <v>12</v>
      </c>
      <c r="B263" s="2">
        <v>8590</v>
      </c>
      <c r="C263" s="2">
        <v>485</v>
      </c>
      <c r="D263" s="2">
        <f t="shared" si="9"/>
        <v>9075</v>
      </c>
    </row>
    <row r="264" spans="1:4" ht="15.75">
      <c r="A264" s="2" t="s">
        <v>13</v>
      </c>
      <c r="B264" s="2">
        <v>1915</v>
      </c>
      <c r="C264" s="2"/>
      <c r="D264" s="2">
        <f t="shared" si="9"/>
        <v>1915</v>
      </c>
    </row>
    <row r="265" spans="1:4" ht="15.75">
      <c r="A265" s="2" t="s">
        <v>20</v>
      </c>
      <c r="B265" s="2">
        <v>485</v>
      </c>
      <c r="C265" s="2"/>
      <c r="D265" s="2">
        <f t="shared" si="9"/>
        <v>485</v>
      </c>
    </row>
    <row r="266" spans="1:4" ht="15.75">
      <c r="A266" s="2" t="s">
        <v>14</v>
      </c>
      <c r="B266" s="2">
        <v>485</v>
      </c>
      <c r="C266" s="2"/>
      <c r="D266" s="2">
        <f t="shared" si="9"/>
        <v>485</v>
      </c>
    </row>
    <row r="267" spans="1:4" ht="15.75">
      <c r="A267" s="2" t="s">
        <v>15</v>
      </c>
      <c r="B267" s="2">
        <v>1915</v>
      </c>
      <c r="C267" s="2"/>
      <c r="D267" s="2">
        <f t="shared" si="9"/>
        <v>1915</v>
      </c>
    </row>
    <row r="268" spans="1:4" ht="15.75">
      <c r="A268" s="2" t="s">
        <v>16</v>
      </c>
      <c r="B268" s="2">
        <v>1915</v>
      </c>
      <c r="C268" s="2"/>
      <c r="D268" s="2">
        <f t="shared" si="9"/>
        <v>1915</v>
      </c>
    </row>
    <row r="269" spans="1:4" ht="15.75">
      <c r="A269" s="2" t="s">
        <v>17</v>
      </c>
      <c r="B269" s="2">
        <v>485</v>
      </c>
      <c r="C269" s="2"/>
      <c r="D269" s="2">
        <f t="shared" si="9"/>
        <v>485</v>
      </c>
    </row>
    <row r="270" spans="1:4" ht="15.75">
      <c r="A270" s="2" t="s">
        <v>18</v>
      </c>
      <c r="B270" s="2">
        <v>485</v>
      </c>
      <c r="C270" s="2"/>
      <c r="D270" s="2">
        <f t="shared" si="9"/>
        <v>485</v>
      </c>
    </row>
    <row r="271" spans="1:4" ht="15.75" hidden="1">
      <c r="A271" s="2" t="s">
        <v>4</v>
      </c>
      <c r="B271" s="2"/>
      <c r="C271" s="2"/>
      <c r="D271" s="2">
        <f t="shared" si="9"/>
        <v>0</v>
      </c>
    </row>
    <row r="272" spans="1:4" ht="15.75">
      <c r="A272" s="2" t="s">
        <v>19</v>
      </c>
      <c r="B272" s="2">
        <v>960</v>
      </c>
      <c r="C272" s="2"/>
      <c r="D272" s="2">
        <f t="shared" si="9"/>
        <v>960</v>
      </c>
    </row>
    <row r="273" spans="1:4" ht="15.75">
      <c r="A273" s="2" t="s">
        <v>1</v>
      </c>
      <c r="B273" s="2">
        <f>SUM(B252:B272)</f>
        <v>47778</v>
      </c>
      <c r="C273" s="2">
        <f>SUM(C252:C272)</f>
        <v>6437</v>
      </c>
      <c r="D273" s="2">
        <f>SUM(D252:D272)</f>
        <v>54215</v>
      </c>
    </row>
    <row r="276" spans="1:4" ht="15.75" hidden="1">
      <c r="A276" s="19" t="s">
        <v>41</v>
      </c>
      <c r="B276" s="19"/>
      <c r="C276" s="19"/>
      <c r="D276" s="19"/>
    </row>
    <row r="277" spans="1:4" ht="15.75" hidden="1">
      <c r="A277" s="19" t="s">
        <v>25</v>
      </c>
      <c r="B277" s="19"/>
      <c r="C277" s="19"/>
      <c r="D277" s="19"/>
    </row>
    <row r="278" spans="1:4" ht="15.75" hidden="1">
      <c r="A278" s="19" t="s">
        <v>23</v>
      </c>
      <c r="B278" s="19"/>
      <c r="C278" s="19"/>
      <c r="D278" s="19"/>
    </row>
    <row r="279" ht="12.75" hidden="1"/>
    <row r="280" ht="12.75" hidden="1"/>
    <row r="281" ht="12.75" hidden="1"/>
    <row r="282" spans="1:7" ht="78.75" customHeight="1" hidden="1">
      <c r="A282" s="18" t="s">
        <v>40</v>
      </c>
      <c r="B282" s="18"/>
      <c r="C282" s="18"/>
      <c r="D282" s="18"/>
      <c r="E282" s="15"/>
      <c r="F282" s="15"/>
      <c r="G282" s="15"/>
    </row>
    <row r="283" ht="12.75" hidden="1">
      <c r="B283" s="3"/>
    </row>
    <row r="284" spans="1:4" ht="15.75" hidden="1">
      <c r="A284" s="13" t="s">
        <v>2</v>
      </c>
      <c r="B284" s="13" t="s">
        <v>3</v>
      </c>
      <c r="C284" s="17" t="s">
        <v>39</v>
      </c>
      <c r="D284" s="13" t="s">
        <v>3</v>
      </c>
    </row>
    <row r="285" spans="1:4" ht="15.75" hidden="1">
      <c r="A285" s="2" t="s">
        <v>21</v>
      </c>
      <c r="B285" s="2"/>
      <c r="C285" s="2">
        <f>29006+2600</f>
        <v>31606</v>
      </c>
      <c r="D285" s="2">
        <f>C285</f>
        <v>31606</v>
      </c>
    </row>
    <row r="286" spans="1:4" ht="15.75" hidden="1">
      <c r="A286" s="2" t="s">
        <v>24</v>
      </c>
      <c r="B286" s="2"/>
      <c r="C286" s="2">
        <f>13880+1378</f>
        <v>15258</v>
      </c>
      <c r="D286" s="2">
        <f aca="true" t="shared" si="10" ref="D286:D304">C286</f>
        <v>15258</v>
      </c>
    </row>
    <row r="287" spans="1:4" ht="15.75" hidden="1">
      <c r="A287" s="2" t="s">
        <v>4</v>
      </c>
      <c r="B287" s="2"/>
      <c r="C287" s="2">
        <f>982+150</f>
        <v>1132</v>
      </c>
      <c r="D287" s="2">
        <f t="shared" si="10"/>
        <v>1132</v>
      </c>
    </row>
    <row r="288" spans="1:4" ht="15.75" hidden="1">
      <c r="A288" s="2" t="s">
        <v>5</v>
      </c>
      <c r="B288" s="2"/>
      <c r="C288" s="2">
        <f>2899+350</f>
        <v>3249</v>
      </c>
      <c r="D288" s="2">
        <f t="shared" si="10"/>
        <v>3249</v>
      </c>
    </row>
    <row r="289" spans="1:4" ht="15.75" hidden="1">
      <c r="A289" s="2" t="s">
        <v>22</v>
      </c>
      <c r="B289" s="2"/>
      <c r="C289" s="2">
        <f>2500+220</f>
        <v>2720</v>
      </c>
      <c r="D289" s="2">
        <f t="shared" si="10"/>
        <v>2720</v>
      </c>
    </row>
    <row r="290" spans="1:4" ht="15.75" hidden="1">
      <c r="A290" s="2" t="s">
        <v>6</v>
      </c>
      <c r="B290" s="2"/>
      <c r="C290" s="2">
        <f>2109+351</f>
        <v>2460</v>
      </c>
      <c r="D290" s="2">
        <f t="shared" si="10"/>
        <v>2460</v>
      </c>
    </row>
    <row r="291" spans="1:4" ht="15.75" hidden="1">
      <c r="A291" s="2" t="s">
        <v>7</v>
      </c>
      <c r="B291" s="2"/>
      <c r="C291" s="2">
        <f>3550+320</f>
        <v>3870</v>
      </c>
      <c r="D291" s="2">
        <f t="shared" si="10"/>
        <v>3870</v>
      </c>
    </row>
    <row r="292" spans="1:4" ht="15.75" hidden="1">
      <c r="A292" s="2" t="s">
        <v>8</v>
      </c>
      <c r="B292" s="2"/>
      <c r="C292" s="2">
        <f>297+20</f>
        <v>317</v>
      </c>
      <c r="D292" s="2">
        <f t="shared" si="10"/>
        <v>317</v>
      </c>
    </row>
    <row r="293" spans="1:4" ht="15.75" hidden="1">
      <c r="A293" s="2" t="s">
        <v>9</v>
      </c>
      <c r="B293" s="2"/>
      <c r="C293" s="2">
        <f>488+112</f>
        <v>600</v>
      </c>
      <c r="D293" s="2">
        <f t="shared" si="10"/>
        <v>600</v>
      </c>
    </row>
    <row r="294" spans="1:4" ht="15.75" hidden="1">
      <c r="A294" s="2" t="s">
        <v>10</v>
      </c>
      <c r="B294" s="2"/>
      <c r="C294" s="2">
        <f>310+30</f>
        <v>340</v>
      </c>
      <c r="D294" s="2">
        <f t="shared" si="10"/>
        <v>340</v>
      </c>
    </row>
    <row r="295" spans="1:4" ht="15.75" hidden="1">
      <c r="A295" s="2" t="s">
        <v>11</v>
      </c>
      <c r="B295" s="2"/>
      <c r="C295" s="2">
        <f>1002+117</f>
        <v>1119</v>
      </c>
      <c r="D295" s="2">
        <f t="shared" si="10"/>
        <v>1119</v>
      </c>
    </row>
    <row r="296" spans="1:4" ht="15.75" hidden="1">
      <c r="A296" s="2" t="s">
        <v>12</v>
      </c>
      <c r="B296" s="2"/>
      <c r="C296" s="2">
        <f>1278+182</f>
        <v>1460</v>
      </c>
      <c r="D296" s="2">
        <f t="shared" si="10"/>
        <v>1460</v>
      </c>
    </row>
    <row r="297" spans="1:4" ht="15.75" hidden="1">
      <c r="A297" s="2" t="s">
        <v>13</v>
      </c>
      <c r="B297" s="2"/>
      <c r="C297" s="2">
        <f>580+90</f>
        <v>670</v>
      </c>
      <c r="D297" s="2">
        <f t="shared" si="10"/>
        <v>670</v>
      </c>
    </row>
    <row r="298" spans="1:4" ht="15.75" hidden="1">
      <c r="A298" s="2" t="s">
        <v>20</v>
      </c>
      <c r="B298" s="2"/>
      <c r="C298" s="2">
        <f>455+30</f>
        <v>485</v>
      </c>
      <c r="D298" s="2">
        <f t="shared" si="10"/>
        <v>485</v>
      </c>
    </row>
    <row r="299" spans="1:4" ht="15.75" hidden="1">
      <c r="A299" s="2" t="s">
        <v>14</v>
      </c>
      <c r="B299" s="2"/>
      <c r="C299" s="2">
        <f>691+40</f>
        <v>731</v>
      </c>
      <c r="D299" s="2">
        <f t="shared" si="10"/>
        <v>731</v>
      </c>
    </row>
    <row r="300" spans="1:4" ht="15.75" hidden="1">
      <c r="A300" s="2" t="s">
        <v>15</v>
      </c>
      <c r="B300" s="2"/>
      <c r="C300" s="2">
        <f>857+45</f>
        <v>902</v>
      </c>
      <c r="D300" s="2">
        <f t="shared" si="10"/>
        <v>902</v>
      </c>
    </row>
    <row r="301" spans="1:4" ht="15.75" hidden="1">
      <c r="A301" s="2" t="s">
        <v>16</v>
      </c>
      <c r="B301" s="2"/>
      <c r="C301" s="2">
        <f>660+50</f>
        <v>710</v>
      </c>
      <c r="D301" s="2">
        <f t="shared" si="10"/>
        <v>710</v>
      </c>
    </row>
    <row r="302" spans="1:4" ht="15.75" hidden="1">
      <c r="A302" s="2" t="s">
        <v>17</v>
      </c>
      <c r="B302" s="2"/>
      <c r="C302" s="2">
        <f>718+60</f>
        <v>778</v>
      </c>
      <c r="D302" s="2">
        <f t="shared" si="10"/>
        <v>778</v>
      </c>
    </row>
    <row r="303" spans="1:4" ht="15.75" hidden="1">
      <c r="A303" s="2" t="s">
        <v>18</v>
      </c>
      <c r="B303" s="2"/>
      <c r="C303" s="2">
        <f>725+155</f>
        <v>880</v>
      </c>
      <c r="D303" s="2">
        <f t="shared" si="10"/>
        <v>880</v>
      </c>
    </row>
    <row r="304" spans="1:4" ht="15.75" hidden="1">
      <c r="A304" s="2" t="s">
        <v>19</v>
      </c>
      <c r="B304" s="2"/>
      <c r="C304" s="2">
        <f>2129+193</f>
        <v>2322</v>
      </c>
      <c r="D304" s="2">
        <f t="shared" si="10"/>
        <v>2322</v>
      </c>
    </row>
    <row r="305" spans="1:4" ht="15.75" hidden="1">
      <c r="A305" s="2" t="s">
        <v>1</v>
      </c>
      <c r="B305" s="2">
        <f>SUM(B285:B304)</f>
        <v>0</v>
      </c>
      <c r="C305" s="2">
        <f>SUM(C285:C304)</f>
        <v>71609</v>
      </c>
      <c r="D305" s="2">
        <f>SUM(D285:D304)</f>
        <v>71609</v>
      </c>
    </row>
  </sheetData>
  <mergeCells count="21">
    <mergeCell ref="A224:D224"/>
    <mergeCell ref="A249:D249"/>
    <mergeCell ref="A65:D65"/>
    <mergeCell ref="A282:D282"/>
    <mergeCell ref="A276:D276"/>
    <mergeCell ref="A277:D277"/>
    <mergeCell ref="A278:D278"/>
    <mergeCell ref="A10:B10"/>
    <mergeCell ref="A37:B37"/>
    <mergeCell ref="A91:B91"/>
    <mergeCell ref="A140:D140"/>
    <mergeCell ref="A172:B172"/>
    <mergeCell ref="A198:B198"/>
    <mergeCell ref="A117:D117"/>
    <mergeCell ref="A1:D1"/>
    <mergeCell ref="A2:D2"/>
    <mergeCell ref="A3:D3"/>
    <mergeCell ref="A6:D6"/>
    <mergeCell ref="A7:D7"/>
    <mergeCell ref="A8:D8"/>
    <mergeCell ref="A147:D147"/>
  </mergeCells>
  <printOptions horizontalCentered="1"/>
  <pageMargins left="0.9448818897637796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5" manualBreakCount="5">
    <brk id="116" max="255" man="1"/>
    <brk id="139" max="255" man="1"/>
    <brk id="146" max="255" man="1"/>
    <brk id="223" max="255" man="1"/>
    <brk id="2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2008-01-17T08:11:56Z</cp:lastPrinted>
  <dcterms:created xsi:type="dcterms:W3CDTF">2004-12-08T05:54:04Z</dcterms:created>
  <dcterms:modified xsi:type="dcterms:W3CDTF">2008-02-07T11:52:47Z</dcterms:modified>
  <cp:category/>
  <cp:version/>
  <cp:contentType/>
  <cp:contentStatus/>
</cp:coreProperties>
</file>