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tabRatio="967"/>
  </bookViews>
  <sheets>
    <sheet name="Индексация дет.пособий и ЕД 85%" sheetId="4" r:id="rId1"/>
    <sheet name="Лист4" sheetId="8" r:id="rId2"/>
  </sheets>
  <calcPr calcId="125725"/>
</workbook>
</file>

<file path=xl/calcChain.xml><?xml version="1.0" encoding="utf-8"?>
<calcChain xmlns="http://schemas.openxmlformats.org/spreadsheetml/2006/main">
  <c r="AD13" i="4"/>
  <c r="V14" l="1"/>
  <c r="W14"/>
  <c r="X14"/>
  <c r="AC14"/>
  <c r="AC11"/>
  <c r="AC29" s="1"/>
  <c r="AB11"/>
  <c r="AB29" s="1"/>
  <c r="AB14"/>
  <c r="AD14"/>
  <c r="AE14"/>
  <c r="AD26"/>
  <c r="AD16"/>
  <c r="AD17"/>
  <c r="AD18"/>
  <c r="AD19"/>
  <c r="AD20"/>
  <c r="AD21"/>
  <c r="AD22"/>
  <c r="AD23"/>
  <c r="AD24"/>
  <c r="AD15"/>
  <c r="AE16"/>
  <c r="AE17"/>
  <c r="AE18"/>
  <c r="AE19"/>
  <c r="AE20"/>
  <c r="AE21"/>
  <c r="AE22"/>
  <c r="AE23"/>
  <c r="AE24"/>
  <c r="AE25"/>
  <c r="AE26"/>
  <c r="AE27"/>
  <c r="AE28"/>
  <c r="AE15"/>
  <c r="AE13"/>
  <c r="AE11" s="1"/>
  <c r="AE29" s="1"/>
  <c r="AE12"/>
  <c r="AD12"/>
  <c r="AE8"/>
  <c r="AE9"/>
  <c r="AE10"/>
  <c r="AE7"/>
  <c r="AD8"/>
  <c r="AD9"/>
  <c r="AD10"/>
  <c r="AD7"/>
  <c r="AE5"/>
  <c r="AD5"/>
  <c r="AC6" l="1"/>
  <c r="AB6"/>
  <c r="AD6"/>
  <c r="AD11"/>
  <c r="AD29" s="1"/>
  <c r="X11"/>
  <c r="X29" s="1"/>
  <c r="W11"/>
  <c r="W29" s="1"/>
  <c r="V11"/>
  <c r="V29" s="1"/>
  <c r="AA14"/>
  <c r="Z14"/>
  <c r="Y14"/>
  <c r="X6"/>
  <c r="AE6" s="1"/>
  <c r="W6"/>
  <c r="V6"/>
</calcChain>
</file>

<file path=xl/sharedStrings.xml><?xml version="1.0" encoding="utf-8"?>
<sst xmlns="http://schemas.openxmlformats.org/spreadsheetml/2006/main" count="133" uniqueCount="107">
  <si>
    <t xml:space="preserve">Нормативное правовое регулирование, определяющее  финансовое обеспечение и порядок расходования средств </t>
  </si>
  <si>
    <t xml:space="preserve">2010 год </t>
  </si>
  <si>
    <t>Наименование и реквизиты нормативного правового акта</t>
  </si>
  <si>
    <t>Номер статьи, части, пункта, подпункта, абзаца</t>
  </si>
  <si>
    <t>Дата вступления в силу и срок действия</t>
  </si>
  <si>
    <t>Прогнозная численность получателей</t>
  </si>
  <si>
    <t>Пояснения</t>
  </si>
  <si>
    <t>Ежемесячное пособие на детей сотрудников правоохранительных органов и военнослужащих ЯО, погибших при исполнении служебно-боевых задач в Северо-Кавказском регионе</t>
  </si>
  <si>
    <t>I. Субвенция на реализацию мер социальной поддержки отдельным категориям граждан, в том числе:</t>
  </si>
  <si>
    <t>Ежемесячная денежная выплата труженикам тыла</t>
  </si>
  <si>
    <t xml:space="preserve">Закон Ярославской области от 19 декабря 2008 г. № 65-з «Социальный кодекс Ярославской области» </t>
  </si>
  <si>
    <t>Статья 86</t>
  </si>
  <si>
    <t xml:space="preserve"> В связи с уменьшением численности получателей и соответственно уменьшением потребности денежных средств на выплату ЕДВ, внесены изменения в бюджетную роспись на 2009 год, сумма ассигнований уменьшена на 7941 тыс. руб.</t>
  </si>
  <si>
    <t>Ежемесячная денежная выплата ветеранам труда</t>
  </si>
  <si>
    <t>Доплата за прошлое время (6 мес.) составляет 0,5% по отношению к начисленной сумме).</t>
  </si>
  <si>
    <t>Ежемесячная денежная выплата реабилитированным</t>
  </si>
  <si>
    <t>Доплата за прошлое время составляет 3 % по отношению к начисленной сумме.</t>
  </si>
  <si>
    <t>Ежемесячное пособие на ребёнка</t>
  </si>
  <si>
    <t>Статья 91</t>
  </si>
  <si>
    <t>Доплата за прошлое время составляет 28 % по отношению к начисленным суммам</t>
  </si>
  <si>
    <t>II. Субвенция на денежные выплаты, в том числе:</t>
  </si>
  <si>
    <t>Погребение</t>
  </si>
  <si>
    <t>Статья 79</t>
  </si>
  <si>
    <t xml:space="preserve">По данным мониторинга департамента численность на 01.07.2008 года составляла 9709 чел ,на 01.01.2009 умерших составляла — 19174 чел., 01.07.2009- 9890 чел. Увеличение за 1 полугодие 2009 по сравнению с 1 полугодием 2008 на 1,86%. Расчет 19174 чел.*1,86%=357 чел.,19174чел.+357 чел.=19531 чел. </t>
  </si>
  <si>
    <t>Прочие, всего:</t>
  </si>
  <si>
    <t>Ежемесячная денежная выплата ветеранам труда Ярославской области</t>
  </si>
  <si>
    <t>По данным мониторинга на 01.01.2009 численность составляла — 49387 чел.(52369 чел.-49387 чел.увеличение за 1 полугодие 2982 чел.)расчет 52369чел.+2982 чел.=55351чел.</t>
  </si>
  <si>
    <t>Единовременная выплата при рождении ребенка</t>
  </si>
  <si>
    <t>Статья 77</t>
  </si>
  <si>
    <t xml:space="preserve">По данным управления статистики в 2008 году родилось 13642 реб.,в связи с увеличением  численности беременных 2009 года по отношению к 2008 года на 17 %  повлекло увеличение кол-ва детей на  2319 реб. И  в связи со снятием условия предоставления доходов с января 2009 года увеличение на 1911 детей, всего увеличение на 4230 детей. </t>
  </si>
  <si>
    <t>Единовременная выплата по беременности и родам</t>
  </si>
  <si>
    <t>Статья 76</t>
  </si>
  <si>
    <t>За 2007 год численность — 1267 чел. За 2008 год численность составила -1483 чел. Состоящие на учете в центре занятости. Увеличение на 17 %. Расчет 1483чел.*17%=252 чел,1483чел.+252чел.=1735чел..</t>
  </si>
  <si>
    <t>Ежемесячная выплата на дополнительное питание детям в возрасте до 3-х лет из малоимущих семей</t>
  </si>
  <si>
    <t>пп.2 п.2 статьи 83</t>
  </si>
  <si>
    <t>В связи с увеличением численности беременных на 17%, по данным мониторинга по состоянию на 01.01.2009 численность составляла 13626 детей. Увеличение на 2316 дет.(16529 дет.+ 2316 дет.=18845 дет).</t>
  </si>
  <si>
    <t>Ежемесячная выплата на дополнительное питание беременным женщинам  из малоимущих семей</t>
  </si>
  <si>
    <t>пп.1 п.2 статьи 83</t>
  </si>
  <si>
    <t xml:space="preserve">В связи с увеличением численности беременных на 17% расчет — 523 чел. с нач.года *2*17%=178 чел.,523чел.*2+178 чел.=1224чел. </t>
  </si>
  <si>
    <t>Ежемесячная выплата на дополнительное питание кормящим матерям из малоимущих семей</t>
  </si>
  <si>
    <t>пп.3 п. 2 статьи 83</t>
  </si>
  <si>
    <t>Численность получателей определена как 1/3 часть от количества получателей выплаты на ежемесячное питание детям первых трех лет жизни, так как в данной выплате учтены все возраста детей, По данным мониторинга департамента на 01.01.2009 численность получателей составила 12994 получ., на 01.07.2009 — 15946 чел.Расчет 15946 получ. -12994 получ =2952 получ. увеличение за 1 полугодие 2009 года, 15946 получ. + 2952 получ.=18898чел. /3 года=6299 чел.).</t>
  </si>
  <si>
    <t>Ежемесячная выплата на детей, не посещающих дошкольные образовательные учреждения</t>
  </si>
  <si>
    <t>Статья 84</t>
  </si>
  <si>
    <t xml:space="preserve">По данным мониторинга департамента численность на 01.01.2009 детей не посещающих ДОУ -4401 реб.на 01.07.2009 — 7058 дет. Увеличение на 2657 дет.за 1 полугодие расчет 7058 дет. + . 2657 дет. </t>
  </si>
  <si>
    <t>Ежемесячная выплата на ребёнка — инвалида</t>
  </si>
  <si>
    <t>Статья 89</t>
  </si>
  <si>
    <t>Численность по данным базы пенсионного фонда по Ярославской области на 01.07.2009г.(по заявлению).</t>
  </si>
  <si>
    <t>Ежемесячная выплата социально благополучным многодетным семьям</t>
  </si>
  <si>
    <t>Статья 85</t>
  </si>
  <si>
    <t>За 2007 год численность — 1267 чел. За 2008 год численность составила -1483 чел. Состоящие на учете в центре занятости. Увеличение на 17 %,расчет  2234 чел.*17%=380 чел., 2234чел.+380 чел.=2614 чел.</t>
  </si>
  <si>
    <t>Ежемесячная выплата инвалидам вследствие военной травмы</t>
  </si>
  <si>
    <t>Ежемесячная выплата неработающим пенсионерам, имеющим государственные награды — почетные звания</t>
  </si>
  <si>
    <t>пп.1 п. 1 статьи 87</t>
  </si>
  <si>
    <t>Итого</t>
  </si>
  <si>
    <t>Начальник  отдела организации назначения и выплаты пособий и компенсаций</t>
  </si>
  <si>
    <t>А.Г. Шабалин</t>
  </si>
  <si>
    <t>А.Г.Шабалин</t>
  </si>
  <si>
    <t xml:space="preserve">Статья Социального кодекса, размер выплаты (пособия) </t>
  </si>
  <si>
    <t>Единовременная выплата к началу учебного года</t>
  </si>
  <si>
    <t>Ежемесячная выплата неработающим пенсионерам - участникам ВОВ</t>
  </si>
  <si>
    <t xml:space="preserve">Статья 87, п.2                            дифф. размер   </t>
  </si>
  <si>
    <t>не индексировать</t>
  </si>
  <si>
    <t>Доплата к пенсии госсслужащим</t>
  </si>
  <si>
    <t xml:space="preserve">Статья 88,                            дифф. размер </t>
  </si>
  <si>
    <t>Выплата на эксплплуатационные расходы ветеранам ВОВ</t>
  </si>
  <si>
    <r>
      <t xml:space="preserve">постановление Администрации  ЯО от 29.10.2007 № 488-а,             </t>
    </r>
    <r>
      <rPr>
        <b/>
        <sz val="16"/>
        <rFont val="Times New Roman"/>
        <family val="1"/>
        <charset val="204"/>
      </rPr>
      <t>1200 руб.</t>
    </r>
  </si>
  <si>
    <t>*В объеме средств на исполнение расходных обязательств также учтены суммы на доставку денежных выплат</t>
  </si>
  <si>
    <t>дифф. размер</t>
  </si>
  <si>
    <r>
      <t xml:space="preserve">Статья 82,                                   </t>
    </r>
    <r>
      <rPr>
        <b/>
        <sz val="16"/>
        <rFont val="Times New Roman"/>
        <family val="1"/>
        <charset val="204"/>
      </rPr>
      <t>2180 руб</t>
    </r>
    <r>
      <rPr>
        <sz val="16"/>
        <rFont val="Times New Roman"/>
        <family val="1"/>
        <charset val="204"/>
      </rPr>
      <t>.</t>
    </r>
  </si>
  <si>
    <r>
      <t xml:space="preserve">Статья  86 п.2,                          </t>
    </r>
    <r>
      <rPr>
        <b/>
        <sz val="16"/>
        <rFont val="Times New Roman"/>
        <family val="1"/>
        <charset val="204"/>
      </rPr>
      <t>485 руб.</t>
    </r>
  </si>
  <si>
    <r>
      <t xml:space="preserve">Статья 86, п.3,                      </t>
    </r>
    <r>
      <rPr>
        <b/>
        <sz val="16"/>
        <rFont val="Times New Roman"/>
        <family val="1"/>
        <charset val="204"/>
      </rPr>
      <t>343 руб.</t>
    </r>
  </si>
  <si>
    <r>
      <t xml:space="preserve">Статья 91 п.1. - </t>
    </r>
    <r>
      <rPr>
        <b/>
        <sz val="16"/>
        <rFont val="Times New Roman"/>
        <family val="1"/>
        <charset val="204"/>
      </rPr>
      <t>371 руб.</t>
    </r>
    <r>
      <rPr>
        <sz val="16"/>
        <rFont val="Times New Roman"/>
        <family val="1"/>
        <charset val="204"/>
      </rPr>
      <t>;                 п.2, п.3, п.4, п.5-</t>
    </r>
    <r>
      <rPr>
        <b/>
        <sz val="16"/>
        <rFont val="Times New Roman"/>
        <family val="1"/>
        <charset val="204"/>
      </rPr>
      <t>327 руб</t>
    </r>
    <r>
      <rPr>
        <sz val="16"/>
        <rFont val="Times New Roman"/>
        <family val="1"/>
        <charset val="204"/>
      </rPr>
      <t xml:space="preserve">.;                п.6  - </t>
    </r>
    <r>
      <rPr>
        <b/>
        <sz val="16"/>
        <rFont val="Times New Roman"/>
        <family val="1"/>
        <charset val="204"/>
      </rPr>
      <t>283 руб</t>
    </r>
    <r>
      <rPr>
        <sz val="16"/>
        <rFont val="Times New Roman"/>
        <family val="1"/>
        <charset val="204"/>
      </rPr>
      <t xml:space="preserve">.;                                  п.7 - </t>
    </r>
    <r>
      <rPr>
        <b/>
        <sz val="16"/>
        <rFont val="Times New Roman"/>
        <family val="1"/>
        <charset val="204"/>
      </rPr>
      <t>262 руб</t>
    </r>
    <r>
      <rPr>
        <sz val="16"/>
        <rFont val="Times New Roman"/>
        <family val="1"/>
        <charset val="204"/>
      </rPr>
      <t xml:space="preserve">.;                                 п.8  - </t>
    </r>
    <r>
      <rPr>
        <b/>
        <sz val="16"/>
        <rFont val="Times New Roman"/>
        <family val="1"/>
        <charset val="204"/>
      </rPr>
      <t>218 руб</t>
    </r>
    <r>
      <rPr>
        <sz val="16"/>
        <rFont val="Times New Roman"/>
        <family val="1"/>
        <charset val="204"/>
      </rPr>
      <t>.</t>
    </r>
  </si>
  <si>
    <r>
      <t xml:space="preserve">Статья 77,                                                                     п. 1 размер- </t>
    </r>
    <r>
      <rPr>
        <b/>
        <sz val="16"/>
        <rFont val="Times New Roman"/>
        <family val="1"/>
        <charset val="204"/>
      </rPr>
      <t>3270 руб.</t>
    </r>
    <r>
      <rPr>
        <sz val="16"/>
        <rFont val="Times New Roman"/>
        <family val="1"/>
        <charset val="204"/>
      </rPr>
      <t xml:space="preserve">;                      п.2 размер - </t>
    </r>
    <r>
      <rPr>
        <b/>
        <sz val="16"/>
        <rFont val="Times New Roman"/>
        <family val="1"/>
        <charset val="204"/>
      </rPr>
      <t>4360 руб</t>
    </r>
    <r>
      <rPr>
        <sz val="16"/>
        <rFont val="Times New Roman"/>
        <family val="1"/>
        <charset val="204"/>
      </rPr>
      <t>.;                            п.3 размер -</t>
    </r>
    <r>
      <rPr>
        <b/>
        <sz val="16"/>
        <rFont val="Times New Roman"/>
        <family val="1"/>
        <charset val="204"/>
      </rPr>
      <t xml:space="preserve"> 5450 руб.</t>
    </r>
    <r>
      <rPr>
        <sz val="16"/>
        <rFont val="Times New Roman"/>
        <family val="1"/>
        <charset val="204"/>
      </rPr>
      <t xml:space="preserve"> </t>
    </r>
  </si>
  <si>
    <r>
      <t xml:space="preserve">Статья 83, п. 1  </t>
    </r>
    <r>
      <rPr>
        <b/>
        <sz val="16"/>
        <rFont val="Times New Roman"/>
        <family val="1"/>
        <charset val="204"/>
      </rPr>
      <t xml:space="preserve">                    218 руб.</t>
    </r>
    <r>
      <rPr>
        <sz val="16"/>
        <rFont val="Times New Roman"/>
        <family val="1"/>
        <charset val="204"/>
      </rPr>
      <t xml:space="preserve"> </t>
    </r>
  </si>
  <si>
    <r>
      <t xml:space="preserve">Статья 83, п. 2                           </t>
    </r>
    <r>
      <rPr>
        <b/>
        <sz val="16"/>
        <rFont val="Times New Roman"/>
        <family val="1"/>
        <charset val="204"/>
      </rPr>
      <t xml:space="preserve">218 руб. </t>
    </r>
  </si>
  <si>
    <r>
      <t xml:space="preserve">Статья 83, п. 3                       </t>
    </r>
    <r>
      <rPr>
        <b/>
        <sz val="16"/>
        <rFont val="Times New Roman"/>
        <family val="1"/>
        <charset val="204"/>
      </rPr>
      <t>218 руб.</t>
    </r>
  </si>
  <si>
    <r>
      <t xml:space="preserve">Статья 84,                                   </t>
    </r>
    <r>
      <rPr>
        <b/>
        <sz val="16"/>
        <rFont val="Times New Roman"/>
        <family val="1"/>
        <charset val="204"/>
      </rPr>
      <t xml:space="preserve">545 руб. </t>
    </r>
  </si>
  <si>
    <r>
      <t xml:space="preserve">Статья 85,                                 </t>
    </r>
    <r>
      <rPr>
        <b/>
        <sz val="16"/>
        <rFont val="Times New Roman"/>
        <family val="1"/>
        <charset val="204"/>
      </rPr>
      <t xml:space="preserve">218 руб. </t>
    </r>
  </si>
  <si>
    <r>
      <t xml:space="preserve">статья  86 п.4,                        </t>
    </r>
    <r>
      <rPr>
        <b/>
        <sz val="16"/>
        <rFont val="Times New Roman"/>
        <family val="1"/>
        <charset val="204"/>
      </rPr>
      <t xml:space="preserve">251 руб. </t>
    </r>
  </si>
  <si>
    <r>
      <t xml:space="preserve">Статья 89,                            </t>
    </r>
    <r>
      <rPr>
        <b/>
        <sz val="16"/>
        <rFont val="Times New Roman"/>
        <family val="1"/>
        <charset val="204"/>
      </rPr>
      <t xml:space="preserve">1090 руб. </t>
    </r>
  </si>
  <si>
    <r>
      <t xml:space="preserve">Статья 87, п.1                               </t>
    </r>
    <r>
      <rPr>
        <b/>
        <sz val="16"/>
        <rFont val="Times New Roman"/>
        <family val="1"/>
        <charset val="204"/>
      </rPr>
      <t>545 руб.</t>
    </r>
  </si>
  <si>
    <r>
      <t xml:space="preserve">Статья 79,                              </t>
    </r>
    <r>
      <rPr>
        <b/>
        <sz val="16"/>
        <rFont val="Times New Roman"/>
        <family val="1"/>
        <charset val="204"/>
      </rPr>
      <t>1962 руб.</t>
    </r>
  </si>
  <si>
    <r>
      <t xml:space="preserve">Статья 80,                         </t>
    </r>
    <r>
      <rPr>
        <b/>
        <sz val="16"/>
        <rFont val="Times New Roman"/>
        <family val="1"/>
        <charset val="204"/>
      </rPr>
      <t>981 руб.</t>
    </r>
  </si>
  <si>
    <t xml:space="preserve">Статья 76,                              </t>
  </si>
  <si>
    <t>22 руб./день</t>
  </si>
  <si>
    <t>Расчет индексации по социальным выплатам на 2011 год</t>
  </si>
  <si>
    <r>
      <t xml:space="preserve">Статья 86, п. 1,                           </t>
    </r>
    <r>
      <rPr>
        <b/>
        <sz val="16"/>
        <rFont val="Times New Roman"/>
        <family val="1"/>
        <charset val="204"/>
      </rPr>
      <t>621 руб.</t>
    </r>
    <r>
      <rPr>
        <sz val="16"/>
        <rFont val="Times New Roman"/>
        <family val="1"/>
        <charset val="204"/>
      </rPr>
      <t xml:space="preserve"> </t>
    </r>
  </si>
  <si>
    <t>Индексация  на  8,5 % (детские пособия и ЕДВ)</t>
  </si>
  <si>
    <r>
      <t xml:space="preserve"> </t>
    </r>
    <r>
      <rPr>
        <b/>
        <sz val="16"/>
        <rFont val="Times New Roman"/>
        <family val="1"/>
        <charset val="204"/>
      </rPr>
      <t>2365 руб.</t>
    </r>
  </si>
  <si>
    <t xml:space="preserve"> 674 руб. </t>
  </si>
  <si>
    <t xml:space="preserve"> 526 руб.</t>
  </si>
  <si>
    <t>372 руб.</t>
  </si>
  <si>
    <r>
      <t xml:space="preserve">Статья 91 п.1. - </t>
    </r>
    <r>
      <rPr>
        <b/>
        <sz val="16"/>
        <rFont val="Times New Roman"/>
        <family val="1"/>
        <charset val="204"/>
      </rPr>
      <t>403 руб.</t>
    </r>
    <r>
      <rPr>
        <sz val="16"/>
        <rFont val="Times New Roman"/>
        <family val="1"/>
        <charset val="204"/>
      </rPr>
      <t>;                 п.2, п.3, п.4, п.5 -</t>
    </r>
    <r>
      <rPr>
        <b/>
        <sz val="16"/>
        <rFont val="Times New Roman"/>
        <family val="1"/>
        <charset val="204"/>
      </rPr>
      <t>355 руб</t>
    </r>
    <r>
      <rPr>
        <sz val="16"/>
        <rFont val="Times New Roman"/>
        <family val="1"/>
        <charset val="204"/>
      </rPr>
      <t>.;                п.6  -</t>
    </r>
    <r>
      <rPr>
        <b/>
        <sz val="16"/>
        <rFont val="Times New Roman"/>
        <family val="1"/>
        <charset val="204"/>
      </rPr>
      <t>307 руб</t>
    </r>
    <r>
      <rPr>
        <sz val="16"/>
        <rFont val="Times New Roman"/>
        <family val="1"/>
        <charset val="204"/>
      </rPr>
      <t xml:space="preserve">.;                                  п.7 - </t>
    </r>
    <r>
      <rPr>
        <b/>
        <sz val="16"/>
        <rFont val="Times New Roman"/>
        <family val="1"/>
        <charset val="204"/>
      </rPr>
      <t>284 руб.</t>
    </r>
    <r>
      <rPr>
        <sz val="16"/>
        <rFont val="Times New Roman"/>
        <family val="1"/>
        <charset val="204"/>
      </rPr>
      <t xml:space="preserve">;                                 п.8 - </t>
    </r>
    <r>
      <rPr>
        <b/>
        <sz val="16"/>
        <rFont val="Times New Roman"/>
        <family val="1"/>
        <charset val="204"/>
      </rPr>
      <t>237 руб</t>
    </r>
    <r>
      <rPr>
        <sz val="16"/>
        <rFont val="Times New Roman"/>
        <family val="1"/>
        <charset val="204"/>
      </rPr>
      <t>.</t>
    </r>
  </si>
  <si>
    <t xml:space="preserve"> 2129 руб.</t>
  </si>
  <si>
    <t>1064 руб.</t>
  </si>
  <si>
    <r>
      <t xml:space="preserve">Статья 77,                                                                     п. 1 - </t>
    </r>
    <r>
      <rPr>
        <b/>
        <sz val="16"/>
        <rFont val="Times New Roman"/>
        <family val="1"/>
        <charset val="204"/>
      </rPr>
      <t>3548 руб</t>
    </r>
    <r>
      <rPr>
        <sz val="16"/>
        <rFont val="Times New Roman"/>
        <family val="1"/>
        <charset val="204"/>
      </rPr>
      <t xml:space="preserve">.;                          п.2  - </t>
    </r>
    <r>
      <rPr>
        <b/>
        <sz val="16"/>
        <rFont val="Times New Roman"/>
        <family val="1"/>
        <charset val="204"/>
      </rPr>
      <t>4731 руб</t>
    </r>
    <r>
      <rPr>
        <sz val="16"/>
        <rFont val="Times New Roman"/>
        <family val="1"/>
        <charset val="204"/>
      </rPr>
      <t xml:space="preserve">.;                            п.3  - </t>
    </r>
    <r>
      <rPr>
        <b/>
        <sz val="16"/>
        <rFont val="Times New Roman"/>
        <family val="1"/>
        <charset val="204"/>
      </rPr>
      <t>5913 руб.</t>
    </r>
    <r>
      <rPr>
        <sz val="16"/>
        <rFont val="Times New Roman"/>
        <family val="1"/>
        <charset val="204"/>
      </rPr>
      <t xml:space="preserve"> </t>
    </r>
  </si>
  <si>
    <t xml:space="preserve"> 237 руб. </t>
  </si>
  <si>
    <t xml:space="preserve"> 591 руб.</t>
  </si>
  <si>
    <t>237 руб.</t>
  </si>
  <si>
    <t>272 руб.</t>
  </si>
  <si>
    <t>1183 руб.</t>
  </si>
  <si>
    <t>Предлагаемый размер выплаты (увеличение на 8,5%)</t>
  </si>
  <si>
    <t>Численность получателей на 01.07.10</t>
  </si>
  <si>
    <t>Плановый объем средств на исполнение расходного обязательства без индексации*</t>
  </si>
  <si>
    <t>Объем средств запланированный  на исполнение расходного обязательства без индексации</t>
  </si>
  <si>
    <t>Объем средств на 2011 год с учетом индексации            (плановый объем увеличен на 8,5%)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</si>
</sst>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#,##0;\-#,##0"/>
    <numFmt numFmtId="166" formatCode="#,##0.0"/>
  </numFmts>
  <fonts count="14">
    <font>
      <sz val="10"/>
      <name val="Arial Cyr"/>
      <family val="2"/>
      <charset val="204"/>
    </font>
    <font>
      <sz val="1"/>
      <color indexed="8"/>
      <name val="Arial"/>
      <family val="2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Arial Cyr"/>
      <family val="2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1" fillId="0" borderId="0">
      <alignment horizontal="left" vertical="top"/>
    </xf>
    <xf numFmtId="0" fontId="2" fillId="0" borderId="0">
      <alignment horizontal="left" vertical="top"/>
    </xf>
    <xf numFmtId="0" fontId="2" fillId="0" borderId="0">
      <alignment horizontal="left" vertical="top"/>
    </xf>
    <xf numFmtId="0" fontId="2" fillId="0" borderId="0">
      <alignment horizontal="left" vertical="top"/>
    </xf>
    <xf numFmtId="0" fontId="3" fillId="0" borderId="0">
      <alignment horizontal="left" vertical="center"/>
    </xf>
    <xf numFmtId="0" fontId="3" fillId="0" borderId="0">
      <alignment horizontal="right" vertical="center"/>
    </xf>
    <xf numFmtId="0" fontId="3" fillId="0" borderId="0">
      <alignment horizontal="center" vertical="center"/>
    </xf>
    <xf numFmtId="0" fontId="3" fillId="0" borderId="0">
      <alignment horizontal="left" vertical="center"/>
    </xf>
    <xf numFmtId="0" fontId="1" fillId="0" borderId="0">
      <alignment horizontal="left" vertical="top"/>
    </xf>
    <xf numFmtId="0" fontId="3" fillId="0" borderId="0">
      <alignment horizontal="right" vertical="center"/>
    </xf>
    <xf numFmtId="0" fontId="3" fillId="0" borderId="0">
      <alignment horizontal="left" vertical="center"/>
    </xf>
  </cellStyleXfs>
  <cellXfs count="66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/>
    </xf>
    <xf numFmtId="0" fontId="4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10" fontId="8" fillId="0" borderId="1" xfId="7" applyNumberFormat="1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164" fontId="8" fillId="0" borderId="1" xfId="7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164" fontId="8" fillId="0" borderId="1" xfId="7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/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11" fillId="0" borderId="1" xfId="7" applyNumberFormat="1" applyFont="1" applyBorder="1" applyAlignment="1">
      <alignment horizontal="center" vertical="center" wrapText="1"/>
    </xf>
    <xf numFmtId="4" fontId="12" fillId="0" borderId="1" xfId="7" applyNumberFormat="1" applyFont="1" applyBorder="1" applyAlignment="1">
      <alignment horizontal="center" vertical="center" wrapText="1"/>
    </xf>
    <xf numFmtId="4" fontId="11" fillId="0" borderId="1" xfId="7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left" vertical="top" wrapText="1"/>
    </xf>
    <xf numFmtId="3" fontId="12" fillId="0" borderId="1" xfId="7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0" xfId="2" applyFont="1" applyBorder="1" applyAlignment="1">
      <alignment horizontal="left" wrapText="1"/>
    </xf>
    <xf numFmtId="0" fontId="8" fillId="0" borderId="0" xfId="1" applyFont="1" applyBorder="1" applyAlignment="1">
      <alignment horizontal="left" wrapText="1"/>
    </xf>
    <xf numFmtId="0" fontId="8" fillId="0" borderId="0" xfId="3" applyFont="1" applyBorder="1" applyAlignment="1">
      <alignment horizontal="left" wrapText="1"/>
    </xf>
    <xf numFmtId="0" fontId="8" fillId="0" borderId="0" xfId="7" applyFont="1" applyBorder="1" applyAlignment="1">
      <alignment horizontal="center" wrapText="1"/>
    </xf>
    <xf numFmtId="0" fontId="8" fillId="0" borderId="0" xfId="1" applyFont="1" applyBorder="1" applyAlignment="1">
      <alignment horizontal="center" wrapText="1"/>
    </xf>
    <xf numFmtId="0" fontId="8" fillId="0" borderId="0" xfId="4" applyFont="1" applyBorder="1" applyAlignment="1">
      <alignment horizontal="center" wrapText="1"/>
    </xf>
    <xf numFmtId="2" fontId="8" fillId="0" borderId="0" xfId="6" applyNumberFormat="1" applyFont="1" applyBorder="1" applyAlignment="1">
      <alignment horizontal="center" wrapText="1"/>
    </xf>
    <xf numFmtId="2" fontId="8" fillId="0" borderId="0" xfId="10" applyNumberFormat="1" applyFont="1" applyBorder="1" applyAlignment="1">
      <alignment horizontal="center" wrapText="1"/>
    </xf>
    <xf numFmtId="0" fontId="4" fillId="0" borderId="0" xfId="0" applyFont="1" applyAlignment="1"/>
    <xf numFmtId="0" fontId="5" fillId="0" borderId="0" xfId="0" applyFont="1" applyBorder="1" applyAlignment="1">
      <alignment horizontal="center" vertical="top"/>
    </xf>
    <xf numFmtId="0" fontId="4" fillId="0" borderId="7" xfId="0" applyFont="1" applyBorder="1"/>
    <xf numFmtId="4" fontId="13" fillId="0" borderId="1" xfId="0" applyNumberFormat="1" applyFont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14" fontId="8" fillId="0" borderId="0" xfId="10" applyNumberFormat="1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2" fontId="8" fillId="0" borderId="0" xfId="11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5" xfId="7" applyFont="1" applyBorder="1" applyAlignment="1">
      <alignment horizontal="center" vertical="center" wrapText="1"/>
    </xf>
    <xf numFmtId="0" fontId="8" fillId="0" borderId="6" xfId="7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left" vertical="top" wrapText="1"/>
    </xf>
    <xf numFmtId="2" fontId="8" fillId="0" borderId="0" xfId="11" applyNumberFormat="1" applyFont="1" applyBorder="1" applyAlignment="1">
      <alignment horizontal="center" wrapText="1"/>
    </xf>
    <xf numFmtId="0" fontId="8" fillId="0" borderId="8" xfId="8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8" fillId="0" borderId="0" xfId="8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4" xfId="7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9" xfId="7" applyFont="1" applyBorder="1" applyAlignment="1">
      <alignment horizontal="center" vertical="center" wrapText="1"/>
    </xf>
  </cellXfs>
  <cellStyles count="12">
    <cellStyle name="S10" xfId="1"/>
    <cellStyle name="S20" xfId="2"/>
    <cellStyle name="S21" xfId="3"/>
    <cellStyle name="S22" xfId="4"/>
    <cellStyle name="S23" xfId="5"/>
    <cellStyle name="S24" xfId="6"/>
    <cellStyle name="S3" xfId="7"/>
    <cellStyle name="S4" xfId="8"/>
    <cellStyle name="S6" xfId="9"/>
    <cellStyle name="S7" xfId="10"/>
    <cellStyle name="S8" xfId="1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P55"/>
  <sheetViews>
    <sheetView tabSelected="1" topLeftCell="C25" zoomScale="66" zoomScaleNormal="66" workbookViewId="0">
      <pane ySplit="9240" topLeftCell="A27"/>
      <selection activeCell="AB13" sqref="AB13"/>
      <selection pane="bottomLeft" activeCell="A5" sqref="A5"/>
    </sheetView>
  </sheetViews>
  <sheetFormatPr defaultRowHeight="64.900000000000006" customHeight="1"/>
  <cols>
    <col min="1" max="1" width="48.5703125" style="1" customWidth="1"/>
    <col min="2" max="2" width="37.7109375" style="1" customWidth="1"/>
    <col min="3" max="3" width="39.42578125" style="1" customWidth="1"/>
    <col min="4" max="21" width="0" style="1" hidden="1" customWidth="1"/>
    <col min="22" max="22" width="21.85546875" style="1" customWidth="1"/>
    <col min="23" max="23" width="19.5703125" style="1" customWidth="1"/>
    <col min="24" max="24" width="31.85546875" style="1" customWidth="1"/>
    <col min="25" max="27" width="0" style="1" hidden="1" customWidth="1"/>
    <col min="28" max="28" width="17.42578125" style="1" customWidth="1"/>
    <col min="29" max="29" width="33.5703125" style="1" customWidth="1"/>
    <col min="30" max="30" width="32.7109375" style="1" customWidth="1"/>
    <col min="31" max="31" width="36.7109375" style="1" customWidth="1"/>
    <col min="32" max="32" width="34.7109375" style="1" customWidth="1"/>
    <col min="33" max="33" width="55" style="1" hidden="1" customWidth="1"/>
    <col min="34" max="250" width="9" style="1" customWidth="1"/>
  </cols>
  <sheetData>
    <row r="1" spans="1:35" ht="23.25" customHeight="1">
      <c r="A1" s="51" t="s">
        <v>86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</row>
    <row r="2" spans="1:35" ht="12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4"/>
    </row>
    <row r="3" spans="1:35" ht="36" customHeight="1">
      <c r="A3" s="33"/>
      <c r="B3" s="53" t="s">
        <v>58</v>
      </c>
      <c r="C3" s="53" t="s">
        <v>102</v>
      </c>
      <c r="D3" s="55" t="s">
        <v>0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8"/>
      <c r="T3" s="8"/>
      <c r="U3" s="8"/>
      <c r="V3" s="55" t="s">
        <v>103</v>
      </c>
      <c r="W3" s="55" t="s">
        <v>1</v>
      </c>
      <c r="X3" s="55"/>
      <c r="Y3" s="8"/>
      <c r="Z3" s="8"/>
      <c r="AA3" s="8"/>
      <c r="AB3" s="63">
        <v>2011</v>
      </c>
      <c r="AC3" s="64"/>
      <c r="AD3" s="55" t="s">
        <v>88</v>
      </c>
      <c r="AE3" s="55" t="s">
        <v>106</v>
      </c>
      <c r="AF3" s="45"/>
      <c r="AG3" s="65" t="s">
        <v>6</v>
      </c>
    </row>
    <row r="4" spans="1:35" ht="108" customHeight="1">
      <c r="A4" s="34"/>
      <c r="B4" s="54"/>
      <c r="C4" s="54"/>
      <c r="D4" s="55" t="s">
        <v>2</v>
      </c>
      <c r="E4" s="55"/>
      <c r="F4" s="55"/>
      <c r="G4" s="55" t="s">
        <v>3</v>
      </c>
      <c r="H4" s="55"/>
      <c r="I4" s="55"/>
      <c r="J4" s="55" t="s">
        <v>4</v>
      </c>
      <c r="K4" s="55"/>
      <c r="L4" s="55"/>
      <c r="M4" s="55"/>
      <c r="N4" s="8" t="s">
        <v>2</v>
      </c>
      <c r="O4" s="55" t="s">
        <v>3</v>
      </c>
      <c r="P4" s="55"/>
      <c r="Q4" s="55" t="s">
        <v>4</v>
      </c>
      <c r="R4" s="55"/>
      <c r="S4" s="8"/>
      <c r="T4" s="8"/>
      <c r="U4" s="8"/>
      <c r="V4" s="55"/>
      <c r="W4" s="9" t="s">
        <v>5</v>
      </c>
      <c r="X4" s="9" t="s">
        <v>105</v>
      </c>
      <c r="Y4" s="8"/>
      <c r="Z4" s="8"/>
      <c r="AA4" s="8"/>
      <c r="AB4" s="49" t="s">
        <v>5</v>
      </c>
      <c r="AC4" s="49" t="s">
        <v>104</v>
      </c>
      <c r="AD4" s="55"/>
      <c r="AE4" s="55"/>
      <c r="AG4" s="55"/>
    </row>
    <row r="5" spans="1:35" ht="126.75" customHeight="1">
      <c r="A5" s="20" t="s">
        <v>7</v>
      </c>
      <c r="B5" s="7" t="s">
        <v>69</v>
      </c>
      <c r="C5" s="7" t="s">
        <v>89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22">
        <v>24</v>
      </c>
      <c r="W5" s="22">
        <v>27</v>
      </c>
      <c r="X5" s="23">
        <v>718</v>
      </c>
      <c r="Y5" s="24"/>
      <c r="Z5" s="24"/>
      <c r="AA5" s="24"/>
      <c r="AB5" s="22">
        <v>25</v>
      </c>
      <c r="AC5" s="23">
        <v>664</v>
      </c>
      <c r="AD5" s="25">
        <f>SUM(AC5)*0.085</f>
        <v>56.440000000000005</v>
      </c>
      <c r="AE5" s="25">
        <f>AD5+AC5</f>
        <v>720.44</v>
      </c>
      <c r="AG5" s="10"/>
    </row>
    <row r="6" spans="1:35" ht="64.900000000000006" customHeight="1">
      <c r="A6" s="21" t="s">
        <v>8</v>
      </c>
      <c r="B6" s="11"/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28">
        <f>SUM(V7:V10)</f>
        <v>173685</v>
      </c>
      <c r="W6" s="28">
        <f>SUM(W7:W10)</f>
        <v>188372</v>
      </c>
      <c r="X6" s="23">
        <f>SUM(X7:X10)</f>
        <v>803973</v>
      </c>
      <c r="Y6" s="24"/>
      <c r="Z6" s="24"/>
      <c r="AA6" s="24"/>
      <c r="AB6" s="28">
        <f>SUM(AB7:AB10)</f>
        <v>185847</v>
      </c>
      <c r="AC6" s="23">
        <f>SUM(AC7:AC10)</f>
        <v>813975</v>
      </c>
      <c r="AD6" s="23">
        <f>SUM(AD7:AD10)</f>
        <v>69187.875</v>
      </c>
      <c r="AE6" s="25">
        <f t="shared" ref="AE6" si="0">AD6+X6</f>
        <v>873160.875</v>
      </c>
      <c r="AG6" s="10"/>
    </row>
    <row r="7" spans="1:35" ht="64.900000000000006" customHeight="1">
      <c r="A7" s="20" t="s">
        <v>15</v>
      </c>
      <c r="B7" s="29" t="s">
        <v>87</v>
      </c>
      <c r="C7" s="30" t="s">
        <v>90</v>
      </c>
      <c r="D7" s="55"/>
      <c r="E7" s="55"/>
      <c r="F7" s="55"/>
      <c r="G7" s="8"/>
      <c r="H7" s="8"/>
      <c r="I7" s="8"/>
      <c r="J7" s="13"/>
      <c r="K7" s="11"/>
      <c r="L7" s="11"/>
      <c r="M7" s="11"/>
      <c r="N7" s="8" t="s">
        <v>10</v>
      </c>
      <c r="O7" s="14" t="s">
        <v>11</v>
      </c>
      <c r="P7" s="14"/>
      <c r="Q7" s="13">
        <v>39814</v>
      </c>
      <c r="R7" s="8"/>
      <c r="S7" s="8"/>
      <c r="T7" s="8"/>
      <c r="U7" s="8"/>
      <c r="V7" s="26">
        <v>1341</v>
      </c>
      <c r="W7" s="26">
        <v>1372</v>
      </c>
      <c r="X7" s="23">
        <v>10675</v>
      </c>
      <c r="Y7" s="56"/>
      <c r="Z7" s="56"/>
      <c r="AA7" s="56"/>
      <c r="AB7" s="26">
        <v>1341</v>
      </c>
      <c r="AC7" s="23">
        <v>10170</v>
      </c>
      <c r="AD7" s="25">
        <f>SUM(AC7)*0.085</f>
        <v>864.45</v>
      </c>
      <c r="AE7" s="25">
        <f>AD7+AC7</f>
        <v>11034.45</v>
      </c>
      <c r="AG7" s="15" t="s">
        <v>16</v>
      </c>
    </row>
    <row r="8" spans="1:35" ht="77.25" customHeight="1">
      <c r="A8" s="20" t="s">
        <v>9</v>
      </c>
      <c r="B8" s="29" t="s">
        <v>70</v>
      </c>
      <c r="C8" s="30" t="s">
        <v>91</v>
      </c>
      <c r="D8" s="55"/>
      <c r="E8" s="55"/>
      <c r="F8" s="55"/>
      <c r="G8" s="8"/>
      <c r="H8" s="8"/>
      <c r="I8" s="8"/>
      <c r="J8" s="13"/>
      <c r="K8" s="11"/>
      <c r="L8" s="11"/>
      <c r="M8" s="11"/>
      <c r="N8" s="8" t="s">
        <v>10</v>
      </c>
      <c r="O8" s="14" t="s">
        <v>11</v>
      </c>
      <c r="P8" s="11"/>
      <c r="Q8" s="13">
        <v>39814</v>
      </c>
      <c r="R8" s="8"/>
      <c r="S8" s="8"/>
      <c r="T8" s="8"/>
      <c r="U8" s="8"/>
      <c r="V8" s="26">
        <v>20496</v>
      </c>
      <c r="W8" s="26">
        <v>20500</v>
      </c>
      <c r="X8" s="47">
        <v>129472</v>
      </c>
      <c r="Y8" s="56"/>
      <c r="Z8" s="56"/>
      <c r="AA8" s="56"/>
      <c r="AB8" s="26">
        <v>20496</v>
      </c>
      <c r="AC8" s="23">
        <v>121397</v>
      </c>
      <c r="AD8" s="25">
        <f t="shared" ref="AD8:AD10" si="1">SUM(AC8)*0.085</f>
        <v>10318.745000000001</v>
      </c>
      <c r="AE8" s="25">
        <f t="shared" ref="AE8:AE28" si="2">AD8+AC8</f>
        <v>131715.745</v>
      </c>
      <c r="AG8" s="15" t="s">
        <v>12</v>
      </c>
      <c r="AI8" s="4"/>
    </row>
    <row r="9" spans="1:35" ht="64.900000000000006" customHeight="1">
      <c r="A9" s="20" t="s">
        <v>13</v>
      </c>
      <c r="B9" s="29" t="s">
        <v>71</v>
      </c>
      <c r="C9" s="30" t="s">
        <v>92</v>
      </c>
      <c r="D9" s="55"/>
      <c r="E9" s="55"/>
      <c r="F9" s="55"/>
      <c r="G9" s="8"/>
      <c r="H9" s="8"/>
      <c r="I9" s="8"/>
      <c r="J9" s="13"/>
      <c r="K9" s="11"/>
      <c r="L9" s="11"/>
      <c r="M9" s="11"/>
      <c r="N9" s="8" t="s">
        <v>10</v>
      </c>
      <c r="O9" s="14" t="s">
        <v>11</v>
      </c>
      <c r="P9" s="11"/>
      <c r="Q9" s="13">
        <v>39814</v>
      </c>
      <c r="R9" s="8"/>
      <c r="S9" s="8"/>
      <c r="T9" s="8"/>
      <c r="U9" s="8"/>
      <c r="V9" s="26">
        <v>101117</v>
      </c>
      <c r="W9" s="26">
        <v>103020</v>
      </c>
      <c r="X9" s="23">
        <v>429189</v>
      </c>
      <c r="Y9" s="56"/>
      <c r="Z9" s="56"/>
      <c r="AA9" s="56"/>
      <c r="AB9" s="26">
        <v>101117</v>
      </c>
      <c r="AC9" s="23">
        <v>423563</v>
      </c>
      <c r="AD9" s="25">
        <f t="shared" si="1"/>
        <v>36002.855000000003</v>
      </c>
      <c r="AE9" s="25">
        <f t="shared" si="2"/>
        <v>459565.85499999998</v>
      </c>
      <c r="AG9" s="15" t="s">
        <v>14</v>
      </c>
    </row>
    <row r="10" spans="1:35" ht="107.25" customHeight="1">
      <c r="A10" s="20" t="s">
        <v>17</v>
      </c>
      <c r="B10" s="16" t="s">
        <v>72</v>
      </c>
      <c r="C10" s="16" t="s">
        <v>93</v>
      </c>
      <c r="D10" s="55"/>
      <c r="E10" s="55"/>
      <c r="F10" s="55"/>
      <c r="G10" s="8"/>
      <c r="H10" s="8"/>
      <c r="I10" s="8"/>
      <c r="J10" s="13"/>
      <c r="K10" s="11"/>
      <c r="L10" s="11"/>
      <c r="M10" s="11"/>
      <c r="N10" s="8" t="s">
        <v>10</v>
      </c>
      <c r="O10" s="14" t="s">
        <v>18</v>
      </c>
      <c r="P10" s="14"/>
      <c r="Q10" s="13">
        <v>39814</v>
      </c>
      <c r="R10" s="8"/>
      <c r="S10" s="8"/>
      <c r="T10" s="8"/>
      <c r="U10" s="8"/>
      <c r="V10" s="26">
        <v>50731</v>
      </c>
      <c r="W10" s="26">
        <v>63480</v>
      </c>
      <c r="X10" s="23">
        <v>234637</v>
      </c>
      <c r="Y10" s="57"/>
      <c r="Z10" s="57"/>
      <c r="AA10" s="57"/>
      <c r="AB10" s="26">
        <v>62893</v>
      </c>
      <c r="AC10" s="23">
        <v>258845</v>
      </c>
      <c r="AD10" s="25">
        <f t="shared" si="1"/>
        <v>22001.825000000001</v>
      </c>
      <c r="AE10" s="25">
        <f t="shared" si="2"/>
        <v>280846.82500000001</v>
      </c>
      <c r="AG10" s="15" t="s">
        <v>19</v>
      </c>
    </row>
    <row r="11" spans="1:35" ht="64.900000000000006" customHeight="1">
      <c r="A11" s="21" t="s">
        <v>20</v>
      </c>
      <c r="B11" s="11"/>
      <c r="C11" s="11"/>
      <c r="D11" s="8"/>
      <c r="E11" s="8"/>
      <c r="F11" s="8"/>
      <c r="G11" s="8"/>
      <c r="H11" s="8"/>
      <c r="I11" s="8"/>
      <c r="J11" s="13"/>
      <c r="K11" s="11"/>
      <c r="L11" s="11"/>
      <c r="M11" s="11"/>
      <c r="N11" s="8"/>
      <c r="O11" s="14"/>
      <c r="P11" s="14"/>
      <c r="Q11" s="13"/>
      <c r="R11" s="8"/>
      <c r="S11" s="8"/>
      <c r="T11" s="8"/>
      <c r="U11" s="8"/>
      <c r="V11" s="23">
        <f>V12+V13+V14</f>
        <v>110810</v>
      </c>
      <c r="W11" s="23">
        <f>W12+W13+W14</f>
        <v>153841</v>
      </c>
      <c r="X11" s="23">
        <f>X12+X13+X14</f>
        <v>450391</v>
      </c>
      <c r="Y11" s="27"/>
      <c r="Z11" s="27"/>
      <c r="AA11" s="27"/>
      <c r="AB11" s="25">
        <f>AB12+AB13+AB14</f>
        <v>157527</v>
      </c>
      <c r="AC11" s="25">
        <f>AC12+AC13+AC14</f>
        <v>486872.39999999997</v>
      </c>
      <c r="AD11" s="25">
        <f>AD12+AD13+AD14</f>
        <v>41336.443500000001</v>
      </c>
      <c r="AE11" s="23">
        <f>AE12+AE13+AE14</f>
        <v>528208.84349999996</v>
      </c>
      <c r="AG11" s="10"/>
    </row>
    <row r="12" spans="1:35" ht="64.900000000000006" customHeight="1">
      <c r="A12" s="20" t="s">
        <v>21</v>
      </c>
      <c r="B12" s="7" t="s">
        <v>82</v>
      </c>
      <c r="C12" s="31" t="s">
        <v>94</v>
      </c>
      <c r="D12" s="55"/>
      <c r="E12" s="55"/>
      <c r="F12" s="55"/>
      <c r="G12" s="8"/>
      <c r="H12" s="8"/>
      <c r="I12" s="8"/>
      <c r="J12" s="8"/>
      <c r="K12" s="11"/>
      <c r="L12" s="11"/>
      <c r="M12" s="11"/>
      <c r="N12" s="8" t="s">
        <v>10</v>
      </c>
      <c r="O12" s="14" t="s">
        <v>22</v>
      </c>
      <c r="P12" s="14"/>
      <c r="Q12" s="17">
        <v>39814</v>
      </c>
      <c r="R12" s="8"/>
      <c r="S12" s="8"/>
      <c r="T12" s="8"/>
      <c r="U12" s="8"/>
      <c r="V12" s="22">
        <v>11697</v>
      </c>
      <c r="W12" s="26">
        <v>24394</v>
      </c>
      <c r="X12" s="23">
        <v>51046</v>
      </c>
      <c r="Y12" s="56"/>
      <c r="Z12" s="56"/>
      <c r="AA12" s="56"/>
      <c r="AB12" s="26">
        <v>23394</v>
      </c>
      <c r="AC12" s="23">
        <v>55014</v>
      </c>
      <c r="AD12" s="25">
        <f>SUM(AC12)*0.085</f>
        <v>4676.1900000000005</v>
      </c>
      <c r="AE12" s="25">
        <f t="shared" si="2"/>
        <v>59690.19</v>
      </c>
      <c r="AG12" s="15" t="s">
        <v>23</v>
      </c>
    </row>
    <row r="13" spans="1:35" ht="64.900000000000006" customHeight="1">
      <c r="A13" s="20" t="s">
        <v>59</v>
      </c>
      <c r="B13" s="29" t="s">
        <v>83</v>
      </c>
      <c r="C13" s="30" t="s">
        <v>95</v>
      </c>
      <c r="D13" s="8"/>
      <c r="E13" s="8"/>
      <c r="F13" s="8"/>
      <c r="G13" s="8"/>
      <c r="H13" s="8"/>
      <c r="I13" s="8"/>
      <c r="J13" s="8"/>
      <c r="K13" s="11"/>
      <c r="L13" s="11"/>
      <c r="M13" s="11"/>
      <c r="N13" s="8"/>
      <c r="O13" s="14"/>
      <c r="P13" s="11"/>
      <c r="Q13" s="17"/>
      <c r="R13" s="8"/>
      <c r="S13" s="8"/>
      <c r="T13" s="8"/>
      <c r="U13" s="8"/>
      <c r="V13" s="26">
        <v>0</v>
      </c>
      <c r="W13" s="26">
        <v>24900</v>
      </c>
      <c r="X13" s="23">
        <v>34335</v>
      </c>
      <c r="Y13" s="46"/>
      <c r="Z13" s="46"/>
      <c r="AA13" s="46"/>
      <c r="AB13" s="26">
        <v>23445</v>
      </c>
      <c r="AC13" s="23">
        <v>23000</v>
      </c>
      <c r="AD13" s="25">
        <f>SUM(AC13)*0.085</f>
        <v>1955.0000000000002</v>
      </c>
      <c r="AE13" s="25">
        <f t="shared" si="2"/>
        <v>24955</v>
      </c>
      <c r="AG13" s="15"/>
    </row>
    <row r="14" spans="1:35" ht="64.900000000000006" customHeight="1">
      <c r="A14" s="20" t="s">
        <v>24</v>
      </c>
      <c r="B14" s="12"/>
      <c r="C14" s="32"/>
      <c r="D14" s="55"/>
      <c r="E14" s="55"/>
      <c r="F14" s="55"/>
      <c r="G14" s="8"/>
      <c r="H14" s="8"/>
      <c r="I14" s="8"/>
      <c r="J14" s="8"/>
      <c r="K14" s="11"/>
      <c r="L14" s="11"/>
      <c r="M14" s="11"/>
      <c r="N14" s="8"/>
      <c r="O14" s="14"/>
      <c r="P14" s="11"/>
      <c r="Q14" s="17"/>
      <c r="R14" s="8"/>
      <c r="S14" s="8"/>
      <c r="T14" s="8"/>
      <c r="U14" s="8"/>
      <c r="V14" s="22">
        <f>SUM(V15:V27)</f>
        <v>99113</v>
      </c>
      <c r="W14" s="22">
        <f>SUM(W15:W27)</f>
        <v>104547</v>
      </c>
      <c r="X14" s="23">
        <f>SUM(X15:X27)</f>
        <v>365010</v>
      </c>
      <c r="Y14" s="23">
        <f>SUM(Y15:Y24)</f>
        <v>0</v>
      </c>
      <c r="Z14" s="23">
        <f>SUM(Z15:Z24)</f>
        <v>0</v>
      </c>
      <c r="AA14" s="23">
        <f>SUM(AA15:AA24)</f>
        <v>0</v>
      </c>
      <c r="AB14" s="23">
        <f>SUM(AB15:AB27)</f>
        <v>110688</v>
      </c>
      <c r="AC14" s="23">
        <f>SUM(AC15:AC27)</f>
        <v>408858.39999999997</v>
      </c>
      <c r="AD14" s="23">
        <f>SUM(AD15:AD27)</f>
        <v>34705.253499999999</v>
      </c>
      <c r="AE14" s="23">
        <f>SUM(AE15:AE27)</f>
        <v>443563.65349999996</v>
      </c>
      <c r="AG14" s="10"/>
    </row>
    <row r="15" spans="1:35" ht="63" customHeight="1">
      <c r="A15" s="20" t="s">
        <v>30</v>
      </c>
      <c r="B15" s="7" t="s">
        <v>84</v>
      </c>
      <c r="C15" s="31" t="s">
        <v>85</v>
      </c>
      <c r="D15" s="55"/>
      <c r="E15" s="55"/>
      <c r="F15" s="55"/>
      <c r="G15" s="8"/>
      <c r="H15" s="8"/>
      <c r="I15" s="8"/>
      <c r="J15" s="8"/>
      <c r="K15" s="11"/>
      <c r="L15" s="11"/>
      <c r="M15" s="11"/>
      <c r="N15" s="8" t="s">
        <v>10</v>
      </c>
      <c r="O15" s="14" t="s">
        <v>31</v>
      </c>
      <c r="P15" s="11"/>
      <c r="Q15" s="17">
        <v>39814</v>
      </c>
      <c r="R15" s="8"/>
      <c r="S15" s="8"/>
      <c r="T15" s="8"/>
      <c r="U15" s="8"/>
      <c r="V15" s="26">
        <v>850</v>
      </c>
      <c r="W15" s="26">
        <v>3984</v>
      </c>
      <c r="X15" s="23">
        <v>4108</v>
      </c>
      <c r="Y15" s="56"/>
      <c r="Z15" s="56"/>
      <c r="AA15" s="56"/>
      <c r="AB15" s="26">
        <v>1700</v>
      </c>
      <c r="AC15" s="23">
        <v>4844.3</v>
      </c>
      <c r="AD15" s="25">
        <f>SUM(AC15)*0.085</f>
        <v>411.76550000000003</v>
      </c>
      <c r="AE15" s="25">
        <f t="shared" si="2"/>
        <v>5256.0655000000006</v>
      </c>
      <c r="AG15" s="15" t="s">
        <v>32</v>
      </c>
    </row>
    <row r="16" spans="1:35" ht="104.25" customHeight="1">
      <c r="A16" s="20" t="s">
        <v>27</v>
      </c>
      <c r="B16" s="18" t="s">
        <v>73</v>
      </c>
      <c r="C16" s="18" t="s">
        <v>96</v>
      </c>
      <c r="D16" s="55"/>
      <c r="E16" s="55"/>
      <c r="F16" s="55"/>
      <c r="G16" s="8"/>
      <c r="H16" s="8"/>
      <c r="I16" s="8"/>
      <c r="J16" s="8"/>
      <c r="K16" s="11"/>
      <c r="L16" s="11"/>
      <c r="M16" s="11"/>
      <c r="N16" s="8" t="s">
        <v>10</v>
      </c>
      <c r="O16" s="14" t="s">
        <v>28</v>
      </c>
      <c r="P16" s="11"/>
      <c r="Q16" s="17">
        <v>39814</v>
      </c>
      <c r="R16" s="8"/>
      <c r="S16" s="8"/>
      <c r="T16" s="8"/>
      <c r="U16" s="8"/>
      <c r="V16" s="26">
        <v>5418</v>
      </c>
      <c r="W16" s="26">
        <v>11863</v>
      </c>
      <c r="X16" s="23">
        <v>46316</v>
      </c>
      <c r="Y16" s="56"/>
      <c r="Z16" s="56"/>
      <c r="AA16" s="56"/>
      <c r="AB16" s="26">
        <v>12464</v>
      </c>
      <c r="AC16" s="23">
        <v>48542.7</v>
      </c>
      <c r="AD16" s="25">
        <f t="shared" ref="AD16:AD24" si="3">SUM(AC16)*0.085</f>
        <v>4126.1295</v>
      </c>
      <c r="AE16" s="25">
        <f t="shared" si="2"/>
        <v>52668.8295</v>
      </c>
      <c r="AG16" s="15" t="s">
        <v>29</v>
      </c>
    </row>
    <row r="17" spans="1:33" ht="64.900000000000006" customHeight="1">
      <c r="A17" s="20" t="s">
        <v>36</v>
      </c>
      <c r="B17" s="7" t="s">
        <v>74</v>
      </c>
      <c r="C17" s="31" t="s">
        <v>97</v>
      </c>
      <c r="D17" s="55"/>
      <c r="E17" s="55"/>
      <c r="F17" s="55"/>
      <c r="G17" s="8"/>
      <c r="H17" s="8"/>
      <c r="I17" s="8"/>
      <c r="J17" s="8"/>
      <c r="K17" s="11"/>
      <c r="L17" s="11"/>
      <c r="M17" s="11"/>
      <c r="N17" s="8" t="s">
        <v>10</v>
      </c>
      <c r="O17" s="14" t="s">
        <v>37</v>
      </c>
      <c r="P17" s="11"/>
      <c r="Q17" s="17">
        <v>39814</v>
      </c>
      <c r="R17" s="8"/>
      <c r="S17" s="8"/>
      <c r="T17" s="8"/>
      <c r="U17" s="8"/>
      <c r="V17" s="26">
        <v>475</v>
      </c>
      <c r="W17" s="26">
        <v>523</v>
      </c>
      <c r="X17" s="23">
        <v>1574</v>
      </c>
      <c r="Y17" s="56"/>
      <c r="Z17" s="56"/>
      <c r="AA17" s="56"/>
      <c r="AB17" s="26">
        <v>475</v>
      </c>
      <c r="AC17" s="23">
        <v>2917.9</v>
      </c>
      <c r="AD17" s="25">
        <f t="shared" si="3"/>
        <v>248.02150000000003</v>
      </c>
      <c r="AE17" s="25">
        <f t="shared" si="2"/>
        <v>3165.9214999999999</v>
      </c>
      <c r="AG17" s="15" t="s">
        <v>38</v>
      </c>
    </row>
    <row r="18" spans="1:33" ht="64.900000000000006" customHeight="1">
      <c r="A18" s="20" t="s">
        <v>33</v>
      </c>
      <c r="B18" s="7" t="s">
        <v>75</v>
      </c>
      <c r="C18" s="31" t="s">
        <v>97</v>
      </c>
      <c r="D18" s="55"/>
      <c r="E18" s="55"/>
      <c r="F18" s="55"/>
      <c r="G18" s="8"/>
      <c r="H18" s="8"/>
      <c r="I18" s="8"/>
      <c r="J18" s="8"/>
      <c r="K18" s="11"/>
      <c r="L18" s="11"/>
      <c r="M18" s="11"/>
      <c r="N18" s="8" t="s">
        <v>10</v>
      </c>
      <c r="O18" s="14" t="s">
        <v>34</v>
      </c>
      <c r="P18" s="11"/>
      <c r="Q18" s="17">
        <v>39814</v>
      </c>
      <c r="R18" s="8"/>
      <c r="S18" s="8"/>
      <c r="T18" s="8"/>
      <c r="U18" s="8"/>
      <c r="V18" s="26">
        <v>19775</v>
      </c>
      <c r="W18" s="26">
        <v>17769</v>
      </c>
      <c r="X18" s="23">
        <v>48526</v>
      </c>
      <c r="Y18" s="56"/>
      <c r="Z18" s="56"/>
      <c r="AA18" s="56"/>
      <c r="AB18" s="26">
        <v>19775</v>
      </c>
      <c r="AC18" s="23">
        <v>55181</v>
      </c>
      <c r="AD18" s="25">
        <f t="shared" si="3"/>
        <v>4690.3850000000002</v>
      </c>
      <c r="AE18" s="25">
        <f t="shared" si="2"/>
        <v>59871.385000000002</v>
      </c>
      <c r="AG18" s="15" t="s">
        <v>35</v>
      </c>
    </row>
    <row r="19" spans="1:33" ht="67.5" customHeight="1">
      <c r="A19" s="20" t="s">
        <v>39</v>
      </c>
      <c r="B19" s="7" t="s">
        <v>76</v>
      </c>
      <c r="C19" s="31" t="s">
        <v>97</v>
      </c>
      <c r="D19" s="55"/>
      <c r="E19" s="55"/>
      <c r="F19" s="55"/>
      <c r="G19" s="8"/>
      <c r="H19" s="8"/>
      <c r="I19" s="8"/>
      <c r="J19" s="8"/>
      <c r="K19" s="11"/>
      <c r="L19" s="11"/>
      <c r="M19" s="11"/>
      <c r="N19" s="8" t="s">
        <v>10</v>
      </c>
      <c r="O19" s="14" t="s">
        <v>40</v>
      </c>
      <c r="P19" s="11"/>
      <c r="Q19" s="17">
        <v>39814</v>
      </c>
      <c r="R19" s="8"/>
      <c r="S19" s="8"/>
      <c r="T19" s="8"/>
      <c r="U19" s="8"/>
      <c r="V19" s="26">
        <v>860</v>
      </c>
      <c r="W19" s="26">
        <v>6299</v>
      </c>
      <c r="X19" s="23">
        <v>8385</v>
      </c>
      <c r="Y19" s="56"/>
      <c r="Z19" s="56"/>
      <c r="AA19" s="56"/>
      <c r="AB19" s="26">
        <v>860</v>
      </c>
      <c r="AC19" s="23">
        <v>2477.3000000000002</v>
      </c>
      <c r="AD19" s="25">
        <f t="shared" si="3"/>
        <v>210.57050000000004</v>
      </c>
      <c r="AE19" s="25">
        <f t="shared" si="2"/>
        <v>2687.8705</v>
      </c>
      <c r="AG19" s="15" t="s">
        <v>41</v>
      </c>
    </row>
    <row r="20" spans="1:33" ht="80.25" customHeight="1">
      <c r="A20" s="20" t="s">
        <v>42</v>
      </c>
      <c r="B20" s="29" t="s">
        <v>77</v>
      </c>
      <c r="C20" s="30" t="s">
        <v>98</v>
      </c>
      <c r="D20" s="55"/>
      <c r="E20" s="55"/>
      <c r="F20" s="55"/>
      <c r="G20" s="8"/>
      <c r="H20" s="8"/>
      <c r="I20" s="8"/>
      <c r="J20" s="8"/>
      <c r="K20" s="11"/>
      <c r="L20" s="11"/>
      <c r="M20" s="11"/>
      <c r="N20" s="8" t="s">
        <v>10</v>
      </c>
      <c r="O20" s="14" t="s">
        <v>43</v>
      </c>
      <c r="P20" s="11"/>
      <c r="Q20" s="17">
        <v>39814</v>
      </c>
      <c r="R20" s="8"/>
      <c r="S20" s="8"/>
      <c r="T20" s="8"/>
      <c r="U20" s="8"/>
      <c r="V20" s="26">
        <v>8317</v>
      </c>
      <c r="W20" s="26">
        <v>7050</v>
      </c>
      <c r="X20" s="23">
        <v>47686</v>
      </c>
      <c r="Y20" s="56"/>
      <c r="Z20" s="56"/>
      <c r="AA20" s="56"/>
      <c r="AB20" s="26">
        <v>8317</v>
      </c>
      <c r="AC20" s="23">
        <v>55356.3</v>
      </c>
      <c r="AD20" s="25">
        <f t="shared" si="3"/>
        <v>4705.2855000000009</v>
      </c>
      <c r="AE20" s="25">
        <f t="shared" si="2"/>
        <v>60061.585500000001</v>
      </c>
      <c r="AG20" s="15" t="s">
        <v>44</v>
      </c>
    </row>
    <row r="21" spans="1:33" ht="73.5" customHeight="1">
      <c r="A21" s="20" t="s">
        <v>48</v>
      </c>
      <c r="B21" s="29" t="s">
        <v>78</v>
      </c>
      <c r="C21" s="30" t="s">
        <v>99</v>
      </c>
      <c r="D21" s="55"/>
      <c r="E21" s="55"/>
      <c r="F21" s="55"/>
      <c r="G21" s="8"/>
      <c r="H21" s="8"/>
      <c r="I21" s="8"/>
      <c r="J21" s="8"/>
      <c r="K21" s="11"/>
      <c r="L21" s="11"/>
      <c r="M21" s="11"/>
      <c r="N21" s="8" t="s">
        <v>10</v>
      </c>
      <c r="O21" s="14" t="s">
        <v>49</v>
      </c>
      <c r="P21" s="11"/>
      <c r="Q21" s="17">
        <v>39814</v>
      </c>
      <c r="R21" s="8"/>
      <c r="S21" s="8"/>
      <c r="T21" s="8"/>
      <c r="U21" s="8"/>
      <c r="V21" s="26">
        <v>2500</v>
      </c>
      <c r="W21" s="26">
        <v>2330</v>
      </c>
      <c r="X21" s="23">
        <v>6609</v>
      </c>
      <c r="Y21" s="56"/>
      <c r="Z21" s="56"/>
      <c r="AA21" s="56"/>
      <c r="AB21" s="26">
        <v>2500</v>
      </c>
      <c r="AC21" s="23">
        <v>6655.8</v>
      </c>
      <c r="AD21" s="25">
        <f t="shared" si="3"/>
        <v>565.74300000000005</v>
      </c>
      <c r="AE21" s="25">
        <f t="shared" si="2"/>
        <v>7221.5430000000006</v>
      </c>
      <c r="AG21" s="15" t="s">
        <v>50</v>
      </c>
    </row>
    <row r="22" spans="1:33" ht="80.25" customHeight="1">
      <c r="A22" s="20" t="s">
        <v>25</v>
      </c>
      <c r="B22" s="7" t="s">
        <v>79</v>
      </c>
      <c r="C22" s="31" t="s">
        <v>100</v>
      </c>
      <c r="D22" s="55"/>
      <c r="E22" s="55"/>
      <c r="F22" s="55"/>
      <c r="G22" s="8"/>
      <c r="H22" s="8"/>
      <c r="I22" s="8"/>
      <c r="J22" s="8"/>
      <c r="K22" s="11"/>
      <c r="L22" s="11"/>
      <c r="M22" s="11"/>
      <c r="N22" s="8" t="s">
        <v>10</v>
      </c>
      <c r="O22" s="14" t="s">
        <v>11</v>
      </c>
      <c r="P22" s="11"/>
      <c r="Q22" s="17">
        <v>39814</v>
      </c>
      <c r="R22" s="8"/>
      <c r="S22" s="8"/>
      <c r="T22" s="8"/>
      <c r="U22" s="8"/>
      <c r="V22" s="26">
        <v>57723</v>
      </c>
      <c r="W22" s="26">
        <v>51500</v>
      </c>
      <c r="X22" s="23">
        <v>158654</v>
      </c>
      <c r="Y22" s="56"/>
      <c r="Z22" s="56"/>
      <c r="AA22" s="56"/>
      <c r="AB22" s="26">
        <v>60308</v>
      </c>
      <c r="AC22" s="23">
        <v>184861</v>
      </c>
      <c r="AD22" s="25">
        <f t="shared" si="3"/>
        <v>15713.185000000001</v>
      </c>
      <c r="AE22" s="25">
        <f t="shared" si="2"/>
        <v>200574.185</v>
      </c>
      <c r="AG22" s="15" t="s">
        <v>26</v>
      </c>
    </row>
    <row r="23" spans="1:33" ht="86.25" customHeight="1">
      <c r="A23" s="20" t="s">
        <v>52</v>
      </c>
      <c r="B23" s="29" t="s">
        <v>81</v>
      </c>
      <c r="C23" s="30" t="s">
        <v>98</v>
      </c>
      <c r="D23" s="55"/>
      <c r="E23" s="55"/>
      <c r="F23" s="55"/>
      <c r="G23" s="8"/>
      <c r="H23" s="8"/>
      <c r="I23" s="8"/>
      <c r="J23" s="8"/>
      <c r="K23" s="11"/>
      <c r="L23" s="11"/>
      <c r="M23" s="11"/>
      <c r="N23" s="8" t="s">
        <v>10</v>
      </c>
      <c r="O23" s="14" t="s">
        <v>53</v>
      </c>
      <c r="P23" s="11"/>
      <c r="Q23" s="17">
        <v>39814</v>
      </c>
      <c r="R23" s="8"/>
      <c r="S23" s="8"/>
      <c r="T23" s="8"/>
      <c r="U23" s="8"/>
      <c r="V23" s="26">
        <v>823</v>
      </c>
      <c r="W23" s="26">
        <v>776</v>
      </c>
      <c r="X23" s="23">
        <v>5269</v>
      </c>
      <c r="Y23" s="56"/>
      <c r="Z23" s="56"/>
      <c r="AA23" s="56"/>
      <c r="AB23" s="26">
        <v>823</v>
      </c>
      <c r="AC23" s="23">
        <v>5478</v>
      </c>
      <c r="AD23" s="25">
        <f t="shared" si="3"/>
        <v>465.63000000000005</v>
      </c>
      <c r="AE23" s="25">
        <f t="shared" si="2"/>
        <v>5943.63</v>
      </c>
      <c r="AG23" s="15"/>
    </row>
    <row r="24" spans="1:33" ht="61.5" customHeight="1">
      <c r="A24" s="20" t="s">
        <v>45</v>
      </c>
      <c r="B24" s="29" t="s">
        <v>80</v>
      </c>
      <c r="C24" s="30" t="s">
        <v>101</v>
      </c>
      <c r="D24" s="55"/>
      <c r="E24" s="55"/>
      <c r="F24" s="55"/>
      <c r="G24" s="8"/>
      <c r="H24" s="8"/>
      <c r="I24" s="8"/>
      <c r="J24" s="8"/>
      <c r="K24" s="11"/>
      <c r="L24" s="11"/>
      <c r="M24" s="11"/>
      <c r="N24" s="8" t="s">
        <v>10</v>
      </c>
      <c r="O24" s="14" t="s">
        <v>46</v>
      </c>
      <c r="P24" s="11"/>
      <c r="Q24" s="17">
        <v>39814</v>
      </c>
      <c r="R24" s="8"/>
      <c r="S24" s="8"/>
      <c r="T24" s="8"/>
      <c r="U24" s="8"/>
      <c r="V24" s="26">
        <v>2108</v>
      </c>
      <c r="W24" s="26">
        <v>2062</v>
      </c>
      <c r="X24" s="23">
        <v>34263</v>
      </c>
      <c r="Y24" s="56"/>
      <c r="Z24" s="56"/>
      <c r="AA24" s="56"/>
      <c r="AB24" s="26">
        <v>2980</v>
      </c>
      <c r="AC24" s="23">
        <v>39658</v>
      </c>
      <c r="AD24" s="25">
        <f t="shared" si="3"/>
        <v>3370.9300000000003</v>
      </c>
      <c r="AE24" s="25">
        <f t="shared" si="2"/>
        <v>43028.93</v>
      </c>
      <c r="AG24" s="15" t="s">
        <v>47</v>
      </c>
    </row>
    <row r="25" spans="1:33" ht="61.5" customHeight="1">
      <c r="A25" s="20" t="s">
        <v>60</v>
      </c>
      <c r="B25" s="29" t="s">
        <v>61</v>
      </c>
      <c r="C25" s="30" t="s">
        <v>62</v>
      </c>
      <c r="D25" s="8"/>
      <c r="E25" s="8"/>
      <c r="F25" s="8"/>
      <c r="G25" s="8"/>
      <c r="H25" s="8"/>
      <c r="I25" s="8"/>
      <c r="J25" s="8"/>
      <c r="K25" s="11"/>
      <c r="L25" s="11"/>
      <c r="M25" s="11"/>
      <c r="N25" s="8"/>
      <c r="O25" s="14"/>
      <c r="P25" s="11"/>
      <c r="Q25" s="17"/>
      <c r="R25" s="8"/>
      <c r="S25" s="8"/>
      <c r="T25" s="8"/>
      <c r="U25" s="8"/>
      <c r="V25" s="26">
        <v>1</v>
      </c>
      <c r="W25" s="26">
        <v>11</v>
      </c>
      <c r="X25" s="23">
        <v>122</v>
      </c>
      <c r="Y25" s="46"/>
      <c r="Z25" s="46"/>
      <c r="AA25" s="46"/>
      <c r="AB25" s="26">
        <v>1</v>
      </c>
      <c r="AC25" s="23">
        <v>7.6</v>
      </c>
      <c r="AD25" s="25">
        <v>0</v>
      </c>
      <c r="AE25" s="25">
        <f t="shared" si="2"/>
        <v>7.6</v>
      </c>
      <c r="AG25" s="15"/>
    </row>
    <row r="26" spans="1:33" ht="61.5" customHeight="1">
      <c r="A26" s="20" t="s">
        <v>51</v>
      </c>
      <c r="B26" s="29" t="s">
        <v>64</v>
      </c>
      <c r="C26" s="30" t="s">
        <v>68</v>
      </c>
      <c r="D26" s="8"/>
      <c r="E26" s="8"/>
      <c r="F26" s="8"/>
      <c r="G26" s="8"/>
      <c r="H26" s="8"/>
      <c r="I26" s="8"/>
      <c r="J26" s="8"/>
      <c r="K26" s="11"/>
      <c r="L26" s="11"/>
      <c r="M26" s="11"/>
      <c r="N26" s="8"/>
      <c r="O26" s="14"/>
      <c r="P26" s="11"/>
      <c r="Q26" s="17"/>
      <c r="R26" s="8"/>
      <c r="S26" s="8"/>
      <c r="T26" s="8"/>
      <c r="U26" s="8"/>
      <c r="V26" s="26">
        <v>48</v>
      </c>
      <c r="W26" s="26">
        <v>47</v>
      </c>
      <c r="X26" s="23">
        <v>3098</v>
      </c>
      <c r="Y26" s="46"/>
      <c r="Z26" s="46"/>
      <c r="AA26" s="46"/>
      <c r="AB26" s="26">
        <v>48</v>
      </c>
      <c r="AC26" s="23">
        <v>2324.8000000000002</v>
      </c>
      <c r="AD26" s="25">
        <f>SUM(AC26)*0.085</f>
        <v>197.60800000000003</v>
      </c>
      <c r="AE26" s="25">
        <f t="shared" si="2"/>
        <v>2522.4080000000004</v>
      </c>
      <c r="AG26" s="15"/>
    </row>
    <row r="27" spans="1:33" ht="83.25" customHeight="1">
      <c r="A27" s="20" t="s">
        <v>65</v>
      </c>
      <c r="B27" s="29" t="s">
        <v>66</v>
      </c>
      <c r="C27" s="30" t="s">
        <v>62</v>
      </c>
      <c r="D27" s="8"/>
      <c r="E27" s="8"/>
      <c r="F27" s="8"/>
      <c r="G27" s="8"/>
      <c r="H27" s="8"/>
      <c r="I27" s="8"/>
      <c r="J27" s="8"/>
      <c r="K27" s="11"/>
      <c r="L27" s="11"/>
      <c r="M27" s="11"/>
      <c r="N27" s="8"/>
      <c r="O27" s="14"/>
      <c r="P27" s="11"/>
      <c r="Q27" s="17"/>
      <c r="R27" s="8"/>
      <c r="S27" s="8"/>
      <c r="T27" s="8"/>
      <c r="U27" s="8"/>
      <c r="V27" s="26">
        <v>215</v>
      </c>
      <c r="W27" s="26">
        <v>333</v>
      </c>
      <c r="X27" s="23">
        <v>400</v>
      </c>
      <c r="Y27" s="46"/>
      <c r="Z27" s="46"/>
      <c r="AA27" s="46"/>
      <c r="AB27" s="26">
        <v>437</v>
      </c>
      <c r="AC27" s="23">
        <v>553.70000000000005</v>
      </c>
      <c r="AD27" s="25">
        <v>0</v>
      </c>
      <c r="AE27" s="25">
        <f t="shared" si="2"/>
        <v>553.70000000000005</v>
      </c>
      <c r="AG27" s="15"/>
    </row>
    <row r="28" spans="1:33" ht="61.5" customHeight="1">
      <c r="A28" s="20" t="s">
        <v>63</v>
      </c>
      <c r="B28" s="29"/>
      <c r="C28" s="30" t="s">
        <v>62</v>
      </c>
      <c r="D28" s="8"/>
      <c r="E28" s="8"/>
      <c r="F28" s="8"/>
      <c r="G28" s="8"/>
      <c r="H28" s="8"/>
      <c r="I28" s="8"/>
      <c r="J28" s="8"/>
      <c r="K28" s="11"/>
      <c r="L28" s="11"/>
      <c r="M28" s="11"/>
      <c r="N28" s="8"/>
      <c r="O28" s="14"/>
      <c r="P28" s="11"/>
      <c r="Q28" s="17"/>
      <c r="R28" s="8"/>
      <c r="S28" s="8"/>
      <c r="T28" s="8"/>
      <c r="U28" s="8"/>
      <c r="V28" s="26">
        <v>400</v>
      </c>
      <c r="W28" s="26">
        <v>400</v>
      </c>
      <c r="X28" s="23">
        <v>39926</v>
      </c>
      <c r="Y28" s="46"/>
      <c r="Z28" s="46"/>
      <c r="AA28" s="46"/>
      <c r="AB28" s="26">
        <v>400</v>
      </c>
      <c r="AC28" s="23">
        <v>34232</v>
      </c>
      <c r="AD28" s="25">
        <v>0</v>
      </c>
      <c r="AE28" s="25">
        <f t="shared" si="2"/>
        <v>34232</v>
      </c>
      <c r="AG28" s="15"/>
    </row>
    <row r="29" spans="1:33" ht="75" customHeight="1">
      <c r="A29" s="21" t="s">
        <v>54</v>
      </c>
      <c r="B29" s="11"/>
      <c r="C29" s="11"/>
      <c r="D29" s="55"/>
      <c r="E29" s="55"/>
      <c r="F29" s="55"/>
      <c r="G29" s="8"/>
      <c r="H29" s="8"/>
      <c r="I29" s="8"/>
      <c r="J29" s="8"/>
      <c r="K29" s="11"/>
      <c r="L29" s="11"/>
      <c r="M29" s="11"/>
      <c r="N29" s="8"/>
      <c r="O29" s="14"/>
      <c r="P29" s="11"/>
      <c r="Q29" s="17"/>
      <c r="R29" s="8"/>
      <c r="S29" s="8"/>
      <c r="T29" s="8"/>
      <c r="U29" s="8"/>
      <c r="V29" s="25">
        <f>V11+V6+V5+V28</f>
        <v>284919</v>
      </c>
      <c r="W29" s="25">
        <f>W11+W6+W5+W28</f>
        <v>342640</v>
      </c>
      <c r="X29" s="25">
        <f>X11+X6+X5+X28</f>
        <v>1295008</v>
      </c>
      <c r="Y29" s="56"/>
      <c r="Z29" s="56"/>
      <c r="AA29" s="56"/>
      <c r="AB29" s="25">
        <f>AB11+AB6+AB5+AB28</f>
        <v>343799</v>
      </c>
      <c r="AC29" s="25">
        <f>AC11+AC6+AC5+AC28</f>
        <v>1335743.3999999999</v>
      </c>
      <c r="AD29" s="25">
        <f>AD11+AD6+AD5+AD28</f>
        <v>110580.7585</v>
      </c>
      <c r="AE29" s="23">
        <f>AE5+AE6+AE11+AE28</f>
        <v>1436322.1584999999</v>
      </c>
      <c r="AG29" s="10"/>
    </row>
    <row r="30" spans="1:33" ht="26.25" customHeight="1">
      <c r="A30" s="59" t="s">
        <v>67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19"/>
      <c r="AG30" s="19"/>
    </row>
    <row r="31" spans="1:33" ht="20.25">
      <c r="A31" s="61" t="s">
        <v>55</v>
      </c>
      <c r="B31" s="61"/>
      <c r="C31" s="62"/>
      <c r="D31" s="35"/>
      <c r="E31" s="35"/>
      <c r="F31" s="35"/>
      <c r="G31" s="36"/>
      <c r="H31" s="37"/>
      <c r="I31" s="37"/>
      <c r="J31" s="36"/>
      <c r="K31" s="37"/>
      <c r="L31" s="37"/>
      <c r="M31" s="37"/>
      <c r="N31" s="38"/>
      <c r="O31" s="36"/>
      <c r="P31" s="37"/>
      <c r="Q31" s="39"/>
      <c r="R31" s="40"/>
      <c r="S31" s="41"/>
      <c r="T31" s="42"/>
      <c r="U31" s="42"/>
      <c r="V31" s="42"/>
      <c r="W31" s="42"/>
      <c r="X31" s="43"/>
      <c r="Y31" s="58" t="s">
        <v>57</v>
      </c>
      <c r="Z31" s="58"/>
      <c r="AA31" s="58"/>
      <c r="AB31" s="50"/>
      <c r="AC31" s="50"/>
      <c r="AD31" s="42" t="s">
        <v>56</v>
      </c>
      <c r="AE31" s="48">
        <v>40416</v>
      </c>
      <c r="AF31" s="19"/>
      <c r="AG31" s="19"/>
    </row>
    <row r="32" spans="1:33" ht="64.900000000000006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ht="64.900000000000006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64.900000000000006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64.900000000000006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64.900000000000006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ht="64.900000000000006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64.900000000000006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ht="64.900000000000006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ht="64.900000000000006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ht="64.900000000000006" customHeight="1">
      <c r="A41" s="5"/>
      <c r="B41" s="5"/>
      <c r="C41" s="5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ht="64.900000000000006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64.900000000000006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ht="64.900000000000006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64.900000000000006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64.900000000000006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64.900000000000006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64.900000000000006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64.900000000000006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64.900000000000006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64.900000000000006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64.900000000000006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ht="64.900000000000006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ht="64.900000000000006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ht="64.900000000000006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</sheetData>
  <sheetProtection selectLockedCells="1" selectUnlockedCells="1"/>
  <mergeCells count="51">
    <mergeCell ref="AG3:AG4"/>
    <mergeCell ref="D4:F4"/>
    <mergeCell ref="G4:I4"/>
    <mergeCell ref="J4:M4"/>
    <mergeCell ref="O4:P4"/>
    <mergeCell ref="Y7:AA7"/>
    <mergeCell ref="AE3:AE4"/>
    <mergeCell ref="D8:F8"/>
    <mergeCell ref="Y8:AA8"/>
    <mergeCell ref="AD3:AD4"/>
    <mergeCell ref="W3:X3"/>
    <mergeCell ref="Q4:R4"/>
    <mergeCell ref="D3:R3"/>
    <mergeCell ref="V3:V4"/>
    <mergeCell ref="AB3:AC3"/>
    <mergeCell ref="Y31:AA31"/>
    <mergeCell ref="D21:F21"/>
    <mergeCell ref="Y21:AA21"/>
    <mergeCell ref="D23:F23"/>
    <mergeCell ref="Y23:AA23"/>
    <mergeCell ref="A30:AE30"/>
    <mergeCell ref="A31:C31"/>
    <mergeCell ref="Y12:AA12"/>
    <mergeCell ref="D14:F14"/>
    <mergeCell ref="Y20:AA20"/>
    <mergeCell ref="Y24:AA24"/>
    <mergeCell ref="Y15:AA15"/>
    <mergeCell ref="D18:F18"/>
    <mergeCell ref="Y18:AA18"/>
    <mergeCell ref="D17:F17"/>
    <mergeCell ref="Y19:AA19"/>
    <mergeCell ref="D22:F22"/>
    <mergeCell ref="D12:F12"/>
    <mergeCell ref="Y16:AA16"/>
    <mergeCell ref="D15:F15"/>
    <mergeCell ref="A1:AF1"/>
    <mergeCell ref="B3:B4"/>
    <mergeCell ref="C3:C4"/>
    <mergeCell ref="D29:F29"/>
    <mergeCell ref="Y29:AA29"/>
    <mergeCell ref="D20:F20"/>
    <mergeCell ref="Y22:AA22"/>
    <mergeCell ref="D16:F16"/>
    <mergeCell ref="Y17:AA17"/>
    <mergeCell ref="D19:F19"/>
    <mergeCell ref="D24:F24"/>
    <mergeCell ref="D9:F9"/>
    <mergeCell ref="Y9:AA9"/>
    <mergeCell ref="D10:F10"/>
    <mergeCell ref="Y10:AA10"/>
    <mergeCell ref="D7:F7"/>
  </mergeCells>
  <pageMargins left="0.74803149606299213" right="0.74803149606299213" top="0.43307086614173229" bottom="0.39370078740157483" header="0.51181102362204722" footer="0.51181102362204722"/>
  <pageSetup paperSize="9" scale="40" firstPageNumber="0" fitToHeight="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Индексация дет.пособий и ЕД 85%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Travnikov</cp:lastModifiedBy>
  <cp:lastPrinted>2010-08-26T09:45:42Z</cp:lastPrinted>
  <dcterms:created xsi:type="dcterms:W3CDTF">2009-08-11T07:01:01Z</dcterms:created>
  <dcterms:modified xsi:type="dcterms:W3CDTF">2010-09-14T05:08:10Z</dcterms:modified>
</cp:coreProperties>
</file>